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0730" windowHeight="11760"/>
  </bookViews>
  <sheets>
    <sheet name="Data" sheetId="2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8" i="2" l="1"/>
  <c r="V8" i="2"/>
  <c r="V7" i="2"/>
  <c r="V6" i="2"/>
  <c r="V5" i="2"/>
  <c r="V4" i="2"/>
  <c r="V3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W3" i="2"/>
  <c r="X3" i="2"/>
  <c r="Y3" i="2"/>
  <c r="Z3" i="2"/>
  <c r="AA3" i="2"/>
  <c r="AB3" i="2"/>
  <c r="AC3" i="2"/>
  <c r="AD3" i="2"/>
  <c r="AE3" i="2"/>
  <c r="AF3" i="2"/>
  <c r="AG3" i="2"/>
  <c r="AH3" i="2"/>
  <c r="W4" i="2"/>
  <c r="X4" i="2"/>
  <c r="Y4" i="2"/>
  <c r="Z4" i="2"/>
  <c r="AA4" i="2"/>
  <c r="AB4" i="2"/>
  <c r="AC4" i="2"/>
  <c r="AD4" i="2"/>
  <c r="AE4" i="2"/>
  <c r="AF4" i="2"/>
  <c r="AG4" i="2"/>
  <c r="AH4" i="2"/>
  <c r="W5" i="2"/>
  <c r="X5" i="2"/>
  <c r="Y5" i="2"/>
  <c r="Z5" i="2"/>
  <c r="AA5" i="2"/>
  <c r="AB5" i="2"/>
  <c r="AC5" i="2"/>
  <c r="AD5" i="2"/>
  <c r="AE5" i="2"/>
  <c r="AF5" i="2"/>
  <c r="AG5" i="2"/>
  <c r="AH5" i="2"/>
  <c r="W6" i="2"/>
  <c r="X6" i="2"/>
  <c r="Y6" i="2"/>
  <c r="Z6" i="2"/>
  <c r="AA6" i="2"/>
  <c r="AB6" i="2"/>
  <c r="AC6" i="2"/>
  <c r="AD6" i="2"/>
  <c r="AE6" i="2"/>
  <c r="AF6" i="2"/>
  <c r="AG6" i="2"/>
  <c r="AH6" i="2"/>
  <c r="W7" i="2"/>
  <c r="X7" i="2"/>
  <c r="Y7" i="2"/>
  <c r="Z7" i="2"/>
  <c r="AA7" i="2"/>
  <c r="AB7" i="2"/>
  <c r="AC7" i="2"/>
  <c r="AD7" i="2"/>
  <c r="AE7" i="2"/>
  <c r="AF7" i="2"/>
  <c r="AG7" i="2"/>
  <c r="AH7" i="2"/>
  <c r="W8" i="2"/>
  <c r="X8" i="2"/>
  <c r="Y8" i="2"/>
  <c r="Z8" i="2"/>
  <c r="AA8" i="2"/>
  <c r="AB8" i="2"/>
  <c r="AC8" i="2"/>
  <c r="AD8" i="2"/>
  <c r="AE8" i="2"/>
  <c r="AF8" i="2"/>
  <c r="AG8" i="2"/>
  <c r="AH8" i="2"/>
  <c r="U7" i="2"/>
  <c r="U6" i="2"/>
  <c r="U5" i="2"/>
  <c r="U4" i="2"/>
  <c r="U3" i="2"/>
  <c r="U2" i="2"/>
  <c r="Q39" i="2"/>
  <c r="E39" i="2"/>
  <c r="M39" i="2"/>
  <c r="F39" i="2"/>
  <c r="G39" i="2"/>
  <c r="H39" i="2"/>
  <c r="N39" i="2"/>
  <c r="I39" i="2"/>
  <c r="J39" i="2"/>
  <c r="K39" i="2"/>
  <c r="O39" i="2"/>
  <c r="P39" i="2"/>
  <c r="L39" i="2"/>
  <c r="D39" i="2"/>
</calcChain>
</file>

<file path=xl/sharedStrings.xml><?xml version="1.0" encoding="utf-8"?>
<sst xmlns="http://schemas.openxmlformats.org/spreadsheetml/2006/main" count="112" uniqueCount="63">
  <si>
    <t>ID</t>
  </si>
  <si>
    <t>CARS</t>
  </si>
  <si>
    <t>Groups</t>
  </si>
  <si>
    <t>Control</t>
  </si>
  <si>
    <t xml:space="preserve">Age </t>
  </si>
  <si>
    <t>GST</t>
  </si>
  <si>
    <t>GLTN</t>
  </si>
  <si>
    <t>CK</t>
  </si>
  <si>
    <t>Cas7</t>
  </si>
  <si>
    <t>MLTN</t>
  </si>
  <si>
    <t>LDH</t>
  </si>
  <si>
    <t>Na</t>
  </si>
  <si>
    <t>K</t>
  </si>
  <si>
    <t>K/Na</t>
  </si>
  <si>
    <t>GST/GLTN</t>
  </si>
  <si>
    <t>CK/Cas7</t>
  </si>
  <si>
    <t>Cas7/MLTN</t>
  </si>
  <si>
    <t>Q10</t>
  </si>
  <si>
    <t>Q10/Cas7</t>
  </si>
  <si>
    <t>ASD</t>
  </si>
  <si>
    <t>C1</t>
  </si>
  <si>
    <t>C4</t>
  </si>
  <si>
    <t>C6</t>
  </si>
  <si>
    <t>C9</t>
  </si>
  <si>
    <t>C10</t>
  </si>
  <si>
    <t>C15</t>
  </si>
  <si>
    <t>C16</t>
  </si>
  <si>
    <t>C19</t>
  </si>
  <si>
    <t>C25</t>
  </si>
  <si>
    <t>C29</t>
  </si>
  <si>
    <t>C34</t>
  </si>
  <si>
    <t>C35</t>
  </si>
  <si>
    <t>C36</t>
  </si>
  <si>
    <t>C37</t>
  </si>
  <si>
    <t>C38</t>
  </si>
  <si>
    <t>C39</t>
  </si>
  <si>
    <t>C43</t>
  </si>
  <si>
    <t>C46</t>
  </si>
  <si>
    <t>C47</t>
  </si>
  <si>
    <t>C49</t>
  </si>
  <si>
    <t>C50</t>
  </si>
  <si>
    <t>C51</t>
  </si>
  <si>
    <t>C52</t>
  </si>
  <si>
    <t>C54</t>
  </si>
  <si>
    <t>A1</t>
  </si>
  <si>
    <t>A4</t>
  </si>
  <si>
    <t>A19</t>
  </si>
  <si>
    <t>A22</t>
  </si>
  <si>
    <t>A29</t>
  </si>
  <si>
    <t>A34</t>
  </si>
  <si>
    <t>A36</t>
  </si>
  <si>
    <t>A37</t>
  </si>
  <si>
    <t>A39</t>
  </si>
  <si>
    <t>A46</t>
  </si>
  <si>
    <t>A47</t>
  </si>
  <si>
    <t>A50</t>
  </si>
  <si>
    <t>A51</t>
  </si>
  <si>
    <t>CoQ10</t>
  </si>
  <si>
    <t>K:Na</t>
  </si>
  <si>
    <t>GST:
GLTN</t>
  </si>
  <si>
    <t>CK:
Cas7</t>
  </si>
  <si>
    <t>Cas7:
MLTN</t>
  </si>
  <si>
    <t>CoQ10:
Cas7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</si>
</sst>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E+00"/>
  </numFmts>
  <fonts count="10" x14ac:knownFonts="1">
    <font>
      <sz val="11"/>
      <color theme="1"/>
      <name val="Calibri"/>
      <family val="2"/>
      <scheme val="minor"/>
    </font>
    <font>
      <sz val="10"/>
      <color indexed="72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/>
    <xf numFmtId="0" fontId="6" fillId="2" borderId="1" xfId="0" applyFont="1" applyFill="1" applyBorder="1" applyAlignment="1">
      <alignment horizontal="left" vertical="center"/>
    </xf>
    <xf numFmtId="0" fontId="7" fillId="3" borderId="1" xfId="44" applyFont="1" applyBorder="1" applyAlignment="1">
      <alignment horizontal="left" vertical="center"/>
    </xf>
    <xf numFmtId="2" fontId="7" fillId="3" borderId="1" xfId="44" applyNumberFormat="1" applyFont="1" applyBorder="1" applyAlignment="1">
      <alignment horizontal="left" vertical="center"/>
    </xf>
    <xf numFmtId="0" fontId="7" fillId="4" borderId="1" xfId="45" applyFont="1" applyBorder="1" applyAlignment="1">
      <alignment horizontal="left" vertical="center"/>
    </xf>
    <xf numFmtId="2" fontId="7" fillId="4" borderId="1" xfId="45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left" vertical="center"/>
    </xf>
  </cellXfs>
  <cellStyles count="46">
    <cellStyle name="Bad" xfId="45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Good" xfId="44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9FF"/>
      <color rgb="FF3366FF"/>
      <color rgb="FFB7FFB7"/>
      <color rgb="FFFF99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Data!$U$6</c:f>
                <c:numCache>
                  <c:formatCode>General</c:formatCode>
                  <c:ptCount val="1"/>
                  <c:pt idx="0">
                    <c:v>0.91422001094729166</c:v>
                  </c:pt>
                </c:numCache>
              </c:numRef>
            </c:plus>
            <c:minus>
              <c:numRef>
                <c:f>Data!$U$6</c:f>
                <c:numCache>
                  <c:formatCode>General</c:formatCode>
                  <c:ptCount val="1"/>
                  <c:pt idx="0">
                    <c:v>0.91422001094729166</c:v>
                  </c:pt>
                </c:numCache>
              </c:numRef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Data!$U$1</c:f>
              <c:strCache>
                <c:ptCount val="1"/>
                <c:pt idx="0">
                  <c:v>K</c:v>
                </c:pt>
              </c:strCache>
            </c:strRef>
          </c:cat>
          <c:val>
            <c:numRef>
              <c:f>Data!$U$2</c:f>
              <c:numCache>
                <c:formatCode>0</c:formatCode>
                <c:ptCount val="1"/>
                <c:pt idx="0">
                  <c:v>31.457735247208927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08-4A91-A18C-32CE4D731B03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Data!$U$7</c:f>
                <c:numCache>
                  <c:formatCode>General</c:formatCode>
                  <c:ptCount val="1"/>
                  <c:pt idx="0">
                    <c:v>1.4099132526047728</c:v>
                  </c:pt>
                </c:numCache>
              </c:numRef>
            </c:plus>
            <c:minus>
              <c:numRef>
                <c:f>Data!$U$7</c:f>
                <c:numCache>
                  <c:formatCode>General</c:formatCode>
                  <c:ptCount val="1"/>
                  <c:pt idx="0">
                    <c:v>1.4099132526047728</c:v>
                  </c:pt>
                </c:numCache>
              </c:numRef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Data!$U$1</c:f>
              <c:strCache>
                <c:ptCount val="1"/>
                <c:pt idx="0">
                  <c:v>K</c:v>
                </c:pt>
              </c:strCache>
            </c:strRef>
          </c:cat>
          <c:val>
            <c:numRef>
              <c:f>Data!$U$3</c:f>
              <c:numCache>
                <c:formatCode>0</c:formatCode>
                <c:ptCount val="1"/>
                <c:pt idx="0">
                  <c:v>25.501656238498342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08-4A91-A18C-32CE4D731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2747648"/>
        <c:axId val="151671872"/>
      </c:barChart>
      <c:catAx>
        <c:axId val="18274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1671872"/>
        <c:crosses val="autoZero"/>
        <c:auto val="1"/>
        <c:lblAlgn val="ctr"/>
        <c:lblOffset val="100"/>
        <c:noMultiLvlLbl val="0"/>
      </c:catAx>
      <c:valAx>
        <c:axId val="151671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mmol/L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274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Data!$AD$6</c:f>
                <c:numCache>
                  <c:formatCode>General</c:formatCode>
                  <c:ptCount val="1"/>
                  <c:pt idx="0">
                    <c:v>1.9182740281903459E-2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Data!$AD$1</c:f>
              <c:strCache>
                <c:ptCount val="1"/>
                <c:pt idx="0">
                  <c:v>K:Na</c:v>
                </c:pt>
              </c:strCache>
            </c:strRef>
          </c:cat>
          <c:val>
            <c:numRef>
              <c:f>Data!$AD$2</c:f>
              <c:numCache>
                <c:formatCode>0.00</c:formatCode>
                <c:ptCount val="1"/>
                <c:pt idx="0">
                  <c:v>0.22844346425422321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68-4E17-BE92-C1F53A4A77D2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Data!$AD$7</c:f>
                <c:numCache>
                  <c:formatCode>General</c:formatCode>
                  <c:ptCount val="1"/>
                  <c:pt idx="0">
                    <c:v>1.6943746477852805E-2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Data!$AD$1</c:f>
              <c:strCache>
                <c:ptCount val="1"/>
                <c:pt idx="0">
                  <c:v>K:Na</c:v>
                </c:pt>
              </c:strCache>
            </c:strRef>
          </c:cat>
          <c:val>
            <c:numRef>
              <c:f>Data!$AD$3</c:f>
              <c:numCache>
                <c:formatCode>0.00</c:formatCode>
                <c:ptCount val="1"/>
                <c:pt idx="0">
                  <c:v>0.14026617906141742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68-4E17-BE92-C1F53A4A7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2748160"/>
        <c:axId val="156944064"/>
      </c:barChart>
      <c:catAx>
        <c:axId val="18274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944064"/>
        <c:crosses val="autoZero"/>
        <c:auto val="1"/>
        <c:lblAlgn val="ctr"/>
        <c:lblOffset val="100"/>
        <c:noMultiLvlLbl val="0"/>
      </c:catAx>
      <c:valAx>
        <c:axId val="156944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274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Data!$AE$6</c:f>
                <c:numCache>
                  <c:formatCode>General</c:formatCode>
                  <c:ptCount val="1"/>
                  <c:pt idx="0">
                    <c:v>0.66218926102172881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Data!$AE$1</c:f>
              <c:strCache>
                <c:ptCount val="1"/>
                <c:pt idx="0">
                  <c:v>GST:
GLTN</c:v>
                </c:pt>
              </c:strCache>
            </c:strRef>
          </c:cat>
          <c:val>
            <c:numRef>
              <c:f>Data!$AE$2</c:f>
              <c:numCache>
                <c:formatCode>0.00</c:formatCode>
                <c:ptCount val="1"/>
                <c:pt idx="0">
                  <c:v>4.9332211644231556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A7-463A-9795-2EC547B9FA79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Data!$AE$7</c:f>
                <c:numCache>
                  <c:formatCode>General</c:formatCode>
                  <c:ptCount val="1"/>
                  <c:pt idx="0">
                    <c:v>0.13285984872509418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Data!$AE$1</c:f>
              <c:strCache>
                <c:ptCount val="1"/>
                <c:pt idx="0">
                  <c:v>GST:
GLTN</c:v>
                </c:pt>
              </c:strCache>
            </c:strRef>
          </c:cat>
          <c:val>
            <c:numRef>
              <c:f>Data!$AE$3</c:f>
              <c:numCache>
                <c:formatCode>0.00</c:formatCode>
                <c:ptCount val="1"/>
                <c:pt idx="0">
                  <c:v>1.0601866961284718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A7-463A-9795-2EC547B9F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5649152"/>
        <c:axId val="156946368"/>
      </c:barChart>
      <c:catAx>
        <c:axId val="1856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946368"/>
        <c:crosses val="autoZero"/>
        <c:auto val="1"/>
        <c:lblAlgn val="ctr"/>
        <c:lblOffset val="100"/>
        <c:noMultiLvlLbl val="0"/>
      </c:catAx>
      <c:valAx>
        <c:axId val="1569463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564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Data!$AF$6</c:f>
                <c:numCache>
                  <c:formatCode>General</c:formatCode>
                  <c:ptCount val="1"/>
                  <c:pt idx="0">
                    <c:v>4.4441339359426395E-2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Data!$AF$1</c:f>
              <c:strCache>
                <c:ptCount val="1"/>
                <c:pt idx="0">
                  <c:v>CK:
Cas7</c:v>
                </c:pt>
              </c:strCache>
            </c:strRef>
          </c:cat>
          <c:val>
            <c:numRef>
              <c:f>Data!$AF$2</c:f>
              <c:numCache>
                <c:formatCode>0.00</c:formatCode>
                <c:ptCount val="1"/>
                <c:pt idx="0">
                  <c:v>0.30474997869842507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22-4954-AE0B-F3EB012DD37F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Data!$AF$7</c:f>
                <c:numCache>
                  <c:formatCode>General</c:formatCode>
                  <c:ptCount val="1"/>
                  <c:pt idx="0">
                    <c:v>1.2066298451534419E-2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Data!$AF$1</c:f>
              <c:strCache>
                <c:ptCount val="1"/>
                <c:pt idx="0">
                  <c:v>CK:
Cas7</c:v>
                </c:pt>
              </c:strCache>
            </c:strRef>
          </c:cat>
          <c:val>
            <c:numRef>
              <c:f>Data!$AF$3</c:f>
              <c:numCache>
                <c:formatCode>0.00</c:formatCode>
                <c:ptCount val="1"/>
                <c:pt idx="0">
                  <c:v>0.10475803376664825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22-4954-AE0B-F3EB012DD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6792320"/>
        <c:axId val="156948672"/>
      </c:barChart>
      <c:catAx>
        <c:axId val="15679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948672"/>
        <c:crosses val="autoZero"/>
        <c:auto val="1"/>
        <c:lblAlgn val="ctr"/>
        <c:lblOffset val="100"/>
        <c:noMultiLvlLbl val="0"/>
      </c:catAx>
      <c:valAx>
        <c:axId val="156948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79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Data!$AG$6</c:f>
                <c:numCache>
                  <c:formatCode>General</c:formatCode>
                  <c:ptCount val="1"/>
                  <c:pt idx="0">
                    <c:v>4.2351618622055213E-2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Data!$AG$1</c:f>
              <c:strCache>
                <c:ptCount val="1"/>
                <c:pt idx="0">
                  <c:v>CoQ10:
Cas7</c:v>
                </c:pt>
              </c:strCache>
            </c:strRef>
          </c:cat>
          <c:val>
            <c:numRef>
              <c:f>Data!$AG$2</c:f>
              <c:numCache>
                <c:formatCode>0.00</c:formatCode>
                <c:ptCount val="1"/>
                <c:pt idx="0">
                  <c:v>0.28021014278026318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91-4FFE-A7BF-159D4DA0A092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Data!$AG$7</c:f>
                <c:numCache>
                  <c:formatCode>General</c:formatCode>
                  <c:ptCount val="1"/>
                  <c:pt idx="0">
                    <c:v>1.1001767710198616E-2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Data!$AG$1</c:f>
              <c:strCache>
                <c:ptCount val="1"/>
                <c:pt idx="0">
                  <c:v>CoQ10:
Cas7</c:v>
                </c:pt>
              </c:strCache>
            </c:strRef>
          </c:cat>
          <c:val>
            <c:numRef>
              <c:f>Data!$AG$3</c:f>
              <c:numCache>
                <c:formatCode>0.00</c:formatCode>
                <c:ptCount val="1"/>
                <c:pt idx="0">
                  <c:v>9.5814226357778878E-2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91-4FFE-A7BF-159D4DA0A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6792832"/>
        <c:axId val="157172288"/>
      </c:barChart>
      <c:catAx>
        <c:axId val="15679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7172288"/>
        <c:crosses val="autoZero"/>
        <c:auto val="1"/>
        <c:lblAlgn val="ctr"/>
        <c:lblOffset val="100"/>
        <c:noMultiLvlLbl val="0"/>
      </c:catAx>
      <c:valAx>
        <c:axId val="157172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79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Data!$AH$6</c:f>
                <c:numCache>
                  <c:formatCode>General</c:formatCode>
                  <c:ptCount val="1"/>
                  <c:pt idx="0">
                    <c:v>2.703191094114953E-3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Data!$AH$1</c:f>
              <c:strCache>
                <c:ptCount val="1"/>
                <c:pt idx="0">
                  <c:v>Cas7:
MLTN</c:v>
                </c:pt>
              </c:strCache>
            </c:strRef>
          </c:cat>
          <c:val>
            <c:numRef>
              <c:f>Data!$AH$2</c:f>
              <c:numCache>
                <c:formatCode>0.00</c:formatCode>
                <c:ptCount val="1"/>
                <c:pt idx="0">
                  <c:v>9.8280790167705759E-2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08-4FE2-88CB-C227002AA58F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Data!$AH$7</c:f>
                <c:numCache>
                  <c:formatCode>General</c:formatCode>
                  <c:ptCount val="1"/>
                  <c:pt idx="0">
                    <c:v>1.4671276085004939E-2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Data!$AH$1</c:f>
              <c:strCache>
                <c:ptCount val="1"/>
                <c:pt idx="0">
                  <c:v>Cas7:
MLTN</c:v>
                </c:pt>
              </c:strCache>
            </c:strRef>
          </c:cat>
          <c:val>
            <c:numRef>
              <c:f>Data!$AH$3</c:f>
              <c:numCache>
                <c:formatCode>0.00</c:formatCode>
                <c:ptCount val="1"/>
                <c:pt idx="0">
                  <c:v>0.40466828579795894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08-4FE2-88CB-C227002AA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6793344"/>
        <c:axId val="157174592"/>
      </c:barChart>
      <c:catAx>
        <c:axId val="1567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7174592"/>
        <c:crosses val="autoZero"/>
        <c:auto val="1"/>
        <c:lblAlgn val="ctr"/>
        <c:lblOffset val="100"/>
        <c:noMultiLvlLbl val="0"/>
      </c:catAx>
      <c:valAx>
        <c:axId val="157174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79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Data!$V$6</c:f>
                <c:numCache>
                  <c:formatCode>General</c:formatCode>
                  <c:ptCount val="1"/>
                  <c:pt idx="0">
                    <c:v>9.2396484576729989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Data!$V$1</c:f>
              <c:strCache>
                <c:ptCount val="1"/>
                <c:pt idx="0">
                  <c:v>Na</c:v>
                </c:pt>
              </c:strCache>
            </c:strRef>
          </c:cat>
          <c:val>
            <c:numRef>
              <c:f>Data!$V$2</c:f>
              <c:numCache>
                <c:formatCode>0</c:formatCode>
                <c:ptCount val="1"/>
                <c:pt idx="0">
                  <c:v>152.30886850152908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02-45FF-B443-56F2E145C945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Data!$V$7</c:f>
                <c:numCache>
                  <c:formatCode>General</c:formatCode>
                  <c:ptCount val="1"/>
                  <c:pt idx="0">
                    <c:v>18.678468597609193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Data!$V$1</c:f>
              <c:strCache>
                <c:ptCount val="1"/>
                <c:pt idx="0">
                  <c:v>Na</c:v>
                </c:pt>
              </c:strCache>
            </c:strRef>
          </c:cat>
          <c:val>
            <c:numRef>
              <c:f>Data!$V$3</c:f>
              <c:numCache>
                <c:formatCode>0</c:formatCode>
                <c:ptCount val="1"/>
                <c:pt idx="0">
                  <c:v>203.95384615384617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02-45FF-B443-56F2E145C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2748672"/>
        <c:axId val="151674176"/>
      </c:barChart>
      <c:catAx>
        <c:axId val="18274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1674176"/>
        <c:crosses val="autoZero"/>
        <c:auto val="1"/>
        <c:lblAlgn val="ctr"/>
        <c:lblOffset val="100"/>
        <c:noMultiLvlLbl val="0"/>
      </c:catAx>
      <c:valAx>
        <c:axId val="151674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mmol/L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274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Data!$W$6</c:f>
                <c:numCache>
                  <c:formatCode>General</c:formatCode>
                  <c:ptCount val="1"/>
                  <c:pt idx="0">
                    <c:v>24.866395087797027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Data!$W$1</c:f>
              <c:strCache>
                <c:ptCount val="1"/>
                <c:pt idx="0">
                  <c:v>LDH</c:v>
                </c:pt>
              </c:strCache>
            </c:strRef>
          </c:cat>
          <c:val>
            <c:numRef>
              <c:f>Data!$W$2</c:f>
              <c:numCache>
                <c:formatCode>0</c:formatCode>
                <c:ptCount val="1"/>
                <c:pt idx="0">
                  <c:v>200.28693333333334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F1-4595-B1BB-760FE5A7B7C3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Data!$W$7</c:f>
                <c:numCache>
                  <c:formatCode>General</c:formatCode>
                  <c:ptCount val="1"/>
                  <c:pt idx="0">
                    <c:v>33.333639188813756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Data!$W$1</c:f>
              <c:strCache>
                <c:ptCount val="1"/>
                <c:pt idx="0">
                  <c:v>LDH</c:v>
                </c:pt>
              </c:strCache>
            </c:strRef>
          </c:cat>
          <c:val>
            <c:numRef>
              <c:f>Data!$W$3</c:f>
              <c:numCache>
                <c:formatCode>0</c:formatCode>
                <c:ptCount val="1"/>
                <c:pt idx="0">
                  <c:v>310.33107692307686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F1-4595-B1BB-760FE5A7B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2749184"/>
        <c:axId val="156575424"/>
      </c:barChart>
      <c:catAx>
        <c:axId val="18274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575424"/>
        <c:crosses val="autoZero"/>
        <c:auto val="1"/>
        <c:lblAlgn val="ctr"/>
        <c:lblOffset val="100"/>
        <c:noMultiLvlLbl val="0"/>
      </c:catAx>
      <c:valAx>
        <c:axId val="156575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U/L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274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Data!$X$6</c:f>
                <c:numCache>
                  <c:formatCode>General</c:formatCode>
                  <c:ptCount val="1"/>
                  <c:pt idx="0">
                    <c:v>4.4480115516132646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Data!$X$1</c:f>
              <c:strCache>
                <c:ptCount val="1"/>
                <c:pt idx="0">
                  <c:v>GLTN</c:v>
                </c:pt>
              </c:strCache>
            </c:strRef>
          </c:cat>
          <c:val>
            <c:numRef>
              <c:f>Data!$X$2</c:f>
              <c:numCache>
                <c:formatCode>0</c:formatCode>
                <c:ptCount val="1"/>
                <c:pt idx="0">
                  <c:v>31.966666666666665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5-43BD-A84C-B916EC0F877D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Data!$X$7</c:f>
                <c:numCache>
                  <c:formatCode>General</c:formatCode>
                  <c:ptCount val="1"/>
                  <c:pt idx="0">
                    <c:v>1.405732838281611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Data!$X$1</c:f>
              <c:strCache>
                <c:ptCount val="1"/>
                <c:pt idx="0">
                  <c:v>GLTN</c:v>
                </c:pt>
              </c:strCache>
            </c:strRef>
          </c:cat>
          <c:val>
            <c:numRef>
              <c:f>Data!$X$3</c:f>
              <c:numCache>
                <c:formatCode>0</c:formatCode>
                <c:ptCount val="1"/>
                <c:pt idx="0">
                  <c:v>12.307692307692308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5-43BD-A84C-B916EC0F8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2749696"/>
        <c:axId val="156577728"/>
      </c:barChart>
      <c:catAx>
        <c:axId val="18274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577728"/>
        <c:crosses val="autoZero"/>
        <c:auto val="1"/>
        <c:lblAlgn val="ctr"/>
        <c:lblOffset val="100"/>
        <c:noMultiLvlLbl val="0"/>
      </c:catAx>
      <c:valAx>
        <c:axId val="1565777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μ</a:t>
                </a:r>
                <a:r>
                  <a:rPr lang="en-US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mol/mL/min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27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Data!$Y$6</c:f>
                <c:numCache>
                  <c:formatCode>General</c:formatCode>
                  <c:ptCount val="1"/>
                  <c:pt idx="0">
                    <c:v>0.48090727404201022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Data!$Y$1</c:f>
              <c:strCache>
                <c:ptCount val="1"/>
                <c:pt idx="0">
                  <c:v>GST</c:v>
                </c:pt>
              </c:strCache>
            </c:strRef>
          </c:cat>
          <c:val>
            <c:numRef>
              <c:f>Data!$Y$2</c:f>
              <c:numCache>
                <c:formatCode>0</c:formatCode>
                <c:ptCount val="1"/>
                <c:pt idx="0">
                  <c:v>6.7534722222222214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70-4E2E-93E2-C30986B2EBD9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Data!$Y$7</c:f>
                <c:numCache>
                  <c:formatCode>General</c:formatCode>
                  <c:ptCount val="1"/>
                  <c:pt idx="0">
                    <c:v>1.5947091241724389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Data!$Y$1</c:f>
              <c:strCache>
                <c:ptCount val="1"/>
                <c:pt idx="0">
                  <c:v>GST</c:v>
                </c:pt>
              </c:strCache>
            </c:strRef>
          </c:cat>
          <c:val>
            <c:numRef>
              <c:f>Data!$Y$3</c:f>
              <c:numCache>
                <c:formatCode>0</c:formatCode>
                <c:ptCount val="1"/>
                <c:pt idx="0">
                  <c:v>12.676730769230771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70-4E2E-93E2-C30986B2E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2750208"/>
        <c:axId val="156580032"/>
      </c:barChart>
      <c:catAx>
        <c:axId val="1827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580032"/>
        <c:crosses val="autoZero"/>
        <c:auto val="1"/>
        <c:lblAlgn val="ctr"/>
        <c:lblOffset val="100"/>
        <c:noMultiLvlLbl val="0"/>
      </c:catAx>
      <c:valAx>
        <c:axId val="156580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U/L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275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Data!$Z$6</c:f>
                <c:numCache>
                  <c:formatCode>General</c:formatCode>
                  <c:ptCount val="1"/>
                  <c:pt idx="0">
                    <c:v>3.4164869924478269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Data!$Z$1</c:f>
              <c:strCache>
                <c:ptCount val="1"/>
                <c:pt idx="0">
                  <c:v>CK</c:v>
                </c:pt>
              </c:strCache>
            </c:strRef>
          </c:cat>
          <c:val>
            <c:numRef>
              <c:f>Data!$Z$2</c:f>
              <c:numCache>
                <c:formatCode>0</c:formatCode>
                <c:ptCount val="1"/>
                <c:pt idx="0">
                  <c:v>23.330999999999918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91-40B2-AD1F-53E094159FC2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Data!$Z$7</c:f>
                <c:numCache>
                  <c:formatCode>General</c:formatCode>
                  <c:ptCount val="1"/>
                  <c:pt idx="0">
                    <c:v>3.4093691581013941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Data!$Z$1</c:f>
              <c:strCache>
                <c:ptCount val="1"/>
                <c:pt idx="0">
                  <c:v>CK</c:v>
                </c:pt>
              </c:strCache>
            </c:strRef>
          </c:cat>
          <c:val>
            <c:numRef>
              <c:f>Data!$Z$3</c:f>
              <c:numCache>
                <c:formatCode>0</c:formatCode>
                <c:ptCount val="1"/>
                <c:pt idx="0">
                  <c:v>34.868307692307695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91-40B2-AD1F-53E094159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6790784"/>
        <c:axId val="156123712"/>
      </c:barChart>
      <c:catAx>
        <c:axId val="1567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123712"/>
        <c:crosses val="autoZero"/>
        <c:auto val="1"/>
        <c:lblAlgn val="ctr"/>
        <c:lblOffset val="100"/>
        <c:noMultiLvlLbl val="0"/>
      </c:catAx>
      <c:valAx>
        <c:axId val="1561237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U/L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79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Data!$AA$6</c:f>
                <c:numCache>
                  <c:formatCode>General</c:formatCode>
                  <c:ptCount val="1"/>
                  <c:pt idx="0">
                    <c:v>2.9773336450686818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Data!$AA$1</c:f>
              <c:strCache>
                <c:ptCount val="1"/>
                <c:pt idx="0">
                  <c:v>CoQ10</c:v>
                </c:pt>
              </c:strCache>
            </c:strRef>
          </c:cat>
          <c:val>
            <c:numRef>
              <c:f>Data!$AA$2</c:f>
              <c:numCache>
                <c:formatCode>0</c:formatCode>
                <c:ptCount val="1"/>
                <c:pt idx="0">
                  <c:v>20.798999999999999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80-4E3A-AD6C-80670077505E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Data!$AA$7</c:f>
                <c:numCache>
                  <c:formatCode>General</c:formatCode>
                  <c:ptCount val="1"/>
                  <c:pt idx="0">
                    <c:v>3.379376149493174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Data!$AA$1</c:f>
              <c:strCache>
                <c:ptCount val="1"/>
                <c:pt idx="0">
                  <c:v>CoQ10</c:v>
                </c:pt>
              </c:strCache>
            </c:strRef>
          </c:cat>
          <c:val>
            <c:numRef>
              <c:f>Data!$AA$3</c:f>
              <c:numCache>
                <c:formatCode>0</c:formatCode>
                <c:ptCount val="1"/>
                <c:pt idx="0">
                  <c:v>32.24907692307692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80-4E3A-AD6C-806700775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6791296"/>
        <c:axId val="156126016"/>
      </c:barChart>
      <c:catAx>
        <c:axId val="15679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126016"/>
        <c:crosses val="autoZero"/>
        <c:auto val="1"/>
        <c:lblAlgn val="ctr"/>
        <c:lblOffset val="100"/>
        <c:noMultiLvlLbl val="0"/>
      </c:catAx>
      <c:valAx>
        <c:axId val="156126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ng/mL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79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Data!$AB$6</c:f>
                <c:numCache>
                  <c:formatCode>General</c:formatCode>
                  <c:ptCount val="1"/>
                  <c:pt idx="0">
                    <c:v>1.3966056564404461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Data!$AB$1</c:f>
              <c:strCache>
                <c:ptCount val="1"/>
                <c:pt idx="0">
                  <c:v>Cas7</c:v>
                </c:pt>
              </c:strCache>
            </c:strRef>
          </c:cat>
          <c:val>
            <c:numRef>
              <c:f>Data!$AB$2</c:f>
              <c:numCache>
                <c:formatCode>0</c:formatCode>
                <c:ptCount val="1"/>
                <c:pt idx="0">
                  <c:v>76.558749999999989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9F-4792-88F4-6C316DAE1765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Data!$AB$7</c:f>
                <c:numCache>
                  <c:formatCode>General</c:formatCode>
                  <c:ptCount val="1"/>
                  <c:pt idx="0">
                    <c:v>12.757999474514802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Data!$AB$1</c:f>
              <c:strCache>
                <c:ptCount val="1"/>
                <c:pt idx="0">
                  <c:v>Cas7</c:v>
                </c:pt>
              </c:strCache>
            </c:strRef>
          </c:cat>
          <c:val>
            <c:numRef>
              <c:f>Data!$AB$3</c:f>
              <c:numCache>
                <c:formatCode>0</c:formatCode>
                <c:ptCount val="1"/>
                <c:pt idx="0">
                  <c:v>343.68923076923068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9F-4792-88F4-6C316DAE1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6791808"/>
        <c:axId val="156128320"/>
      </c:barChart>
      <c:catAx>
        <c:axId val="15679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128320"/>
        <c:crosses val="autoZero"/>
        <c:auto val="1"/>
        <c:lblAlgn val="ctr"/>
        <c:lblOffset val="100"/>
        <c:noMultiLvlLbl val="0"/>
      </c:catAx>
      <c:valAx>
        <c:axId val="156128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pg/mL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79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Data!$AC$6</c:f>
                <c:numCache>
                  <c:formatCode>General</c:formatCode>
                  <c:ptCount val="1"/>
                  <c:pt idx="0">
                    <c:v>16.435104867096275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Data!$AC$1</c:f>
              <c:strCache>
                <c:ptCount val="1"/>
                <c:pt idx="0">
                  <c:v>MLTN</c:v>
                </c:pt>
              </c:strCache>
            </c:strRef>
          </c:cat>
          <c:val>
            <c:numRef>
              <c:f>Data!$AC$2</c:f>
              <c:numCache>
                <c:formatCode>0</c:formatCode>
                <c:ptCount val="1"/>
                <c:pt idx="0">
                  <c:v>786.61908333333349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FD-4D5D-B072-43C728C2A01E}"/>
            </c:ext>
          </c:extLst>
        </c:ser>
        <c:ser>
          <c:idx val="1"/>
          <c:order val="1"/>
          <c:tx>
            <c:strRef>
              <c:f>Data!$T$3</c:f>
              <c:strCache>
                <c:ptCount val="1"/>
                <c:pt idx="0">
                  <c:v>ASD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plus"/>
            <c:errValType val="cust"/>
            <c:noEndCap val="0"/>
            <c:plus>
              <c:numRef>
                <c:f>Data!$AC$7</c:f>
                <c:numCache>
                  <c:formatCode>General</c:formatCode>
                  <c:ptCount val="1"/>
                  <c:pt idx="0">
                    <c:v>11.001021366559341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Data!$AC$1</c:f>
              <c:strCache>
                <c:ptCount val="1"/>
                <c:pt idx="0">
                  <c:v>MLTN</c:v>
                </c:pt>
              </c:strCache>
            </c:strRef>
          </c:cat>
          <c:val>
            <c:numRef>
              <c:f>Data!$AC$3</c:f>
              <c:numCache>
                <c:formatCode>0</c:formatCode>
                <c:ptCount val="1"/>
                <c:pt idx="0">
                  <c:v>850.02269230769218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FD-4D5D-B072-43C728C2A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3303552"/>
        <c:axId val="156130624"/>
      </c:barChart>
      <c:catAx>
        <c:axId val="15330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130624"/>
        <c:crosses val="autoZero"/>
        <c:auto val="1"/>
        <c:lblAlgn val="ctr"/>
        <c:lblOffset val="100"/>
        <c:noMultiLvlLbl val="0"/>
      </c:catAx>
      <c:valAx>
        <c:axId val="156130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0" i="0" baseline="0">
                    <a:effectLst/>
                  </a:rPr>
                  <a:t>pg/mL</a:t>
                </a:r>
                <a:endParaRPr lang="en-US" sz="1600" b="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330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9</xdr:row>
      <xdr:rowOff>0</xdr:rowOff>
    </xdr:from>
    <xdr:to>
      <xdr:col>21</xdr:col>
      <xdr:colOff>361950</xdr:colOff>
      <xdr:row>22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9</xdr:row>
      <xdr:rowOff>0</xdr:rowOff>
    </xdr:from>
    <xdr:to>
      <xdr:col>24</xdr:col>
      <xdr:colOff>361950</xdr:colOff>
      <xdr:row>22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9</xdr:row>
      <xdr:rowOff>0</xdr:rowOff>
    </xdr:from>
    <xdr:to>
      <xdr:col>27</xdr:col>
      <xdr:colOff>361950</xdr:colOff>
      <xdr:row>22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9</xdr:row>
      <xdr:rowOff>0</xdr:rowOff>
    </xdr:from>
    <xdr:to>
      <xdr:col>30</xdr:col>
      <xdr:colOff>361950</xdr:colOff>
      <xdr:row>22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0</xdr:colOff>
      <xdr:row>9</xdr:row>
      <xdr:rowOff>0</xdr:rowOff>
    </xdr:from>
    <xdr:to>
      <xdr:col>33</xdr:col>
      <xdr:colOff>66675</xdr:colOff>
      <xdr:row>22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9</xdr:row>
      <xdr:rowOff>0</xdr:rowOff>
    </xdr:from>
    <xdr:to>
      <xdr:col>35</xdr:col>
      <xdr:colOff>104775</xdr:colOff>
      <xdr:row>22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9</xdr:row>
      <xdr:rowOff>0</xdr:rowOff>
    </xdr:from>
    <xdr:to>
      <xdr:col>39</xdr:col>
      <xdr:colOff>57150</xdr:colOff>
      <xdr:row>22</xdr:row>
      <xdr:rowOff>142875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21</xdr:col>
      <xdr:colOff>361950</xdr:colOff>
      <xdr:row>36</xdr:row>
      <xdr:rowOff>142875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447673</xdr:colOff>
      <xdr:row>22</xdr:row>
      <xdr:rowOff>180975</xdr:rowOff>
    </xdr:from>
    <xdr:to>
      <xdr:col>24</xdr:col>
      <xdr:colOff>304798</xdr:colOff>
      <xdr:row>36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361950</xdr:colOff>
      <xdr:row>36</xdr:row>
      <xdr:rowOff>142875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0</xdr:colOff>
      <xdr:row>23</xdr:row>
      <xdr:rowOff>0</xdr:rowOff>
    </xdr:from>
    <xdr:to>
      <xdr:col>30</xdr:col>
      <xdr:colOff>361950</xdr:colOff>
      <xdr:row>36</xdr:row>
      <xdr:rowOff>142875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0</xdr:colOff>
      <xdr:row>23</xdr:row>
      <xdr:rowOff>0</xdr:rowOff>
    </xdr:from>
    <xdr:to>
      <xdr:col>33</xdr:col>
      <xdr:colOff>66675</xdr:colOff>
      <xdr:row>36</xdr:row>
      <xdr:rowOff>142875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142875</xdr:colOff>
      <xdr:row>22</xdr:row>
      <xdr:rowOff>180975</xdr:rowOff>
    </xdr:from>
    <xdr:to>
      <xdr:col>35</xdr:col>
      <xdr:colOff>247650</xdr:colOff>
      <xdr:row>36</xdr:row>
      <xdr:rowOff>123825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36</xdr:col>
      <xdr:colOff>0</xdr:colOff>
      <xdr:row>23</xdr:row>
      <xdr:rowOff>0</xdr:rowOff>
    </xdr:from>
    <xdr:to>
      <xdr:col>39</xdr:col>
      <xdr:colOff>57150</xdr:colOff>
      <xdr:row>36</xdr:row>
      <xdr:rowOff>142875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topLeftCell="R13" workbookViewId="0">
      <selection activeCell="AL4" sqref="AL4"/>
    </sheetView>
  </sheetViews>
  <sheetFormatPr defaultColWidth="6.5703125" defaultRowHeight="15.75" x14ac:dyDescent="0.25"/>
  <cols>
    <col min="1" max="1" width="4.85546875" style="6" bestFit="1" customWidth="1"/>
    <col min="2" max="2" width="5.140625" style="6" bestFit="1" customWidth="1"/>
    <col min="3" max="3" width="6.85546875" style="6" bestFit="1" customWidth="1"/>
    <col min="4" max="13" width="7.28515625" style="6" bestFit="1" customWidth="1"/>
    <col min="14" max="14" width="11.5703125" style="6" bestFit="1" customWidth="1"/>
    <col min="15" max="15" width="9.42578125" style="6" bestFit="1" customWidth="1"/>
    <col min="16" max="16" width="10.140625" style="6" bestFit="1" customWidth="1"/>
    <col min="17" max="17" width="12.42578125" style="6" bestFit="1" customWidth="1"/>
    <col min="18" max="18" width="7.5703125" style="6" bestFit="1" customWidth="1"/>
    <col min="19" max="19" width="6.5703125" style="6"/>
    <col min="20" max="20" width="7.5703125" style="6" bestFit="1" customWidth="1"/>
    <col min="21" max="27" width="7.5703125" style="7" bestFit="1" customWidth="1"/>
    <col min="28" max="28" width="11.28515625" style="6" bestFit="1" customWidth="1"/>
    <col min="29" max="30" width="7.5703125" style="6" bestFit="1" customWidth="1"/>
    <col min="31" max="31" width="11.5703125" style="6" bestFit="1" customWidth="1"/>
    <col min="32" max="32" width="9.42578125" style="6" bestFit="1" customWidth="1"/>
    <col min="33" max="33" width="10.140625" style="6" bestFit="1" customWidth="1"/>
    <col min="34" max="34" width="12.42578125" style="6" bestFit="1" customWidth="1"/>
    <col min="35" max="16384" width="6.5703125" style="6"/>
  </cols>
  <sheetData>
    <row r="1" spans="1:34" ht="31.5" x14ac:dyDescent="0.25">
      <c r="A1" s="1" t="s">
        <v>0</v>
      </c>
      <c r="B1" s="1" t="s">
        <v>4</v>
      </c>
      <c r="C1" s="1" t="s">
        <v>1</v>
      </c>
      <c r="D1" s="1" t="s">
        <v>12</v>
      </c>
      <c r="E1" s="1" t="s">
        <v>11</v>
      </c>
      <c r="F1" s="1" t="s">
        <v>10</v>
      </c>
      <c r="G1" s="1" t="s">
        <v>6</v>
      </c>
      <c r="H1" s="1" t="s">
        <v>5</v>
      </c>
      <c r="I1" s="1" t="s">
        <v>7</v>
      </c>
      <c r="J1" s="1" t="s">
        <v>17</v>
      </c>
      <c r="K1" s="1" t="s">
        <v>8</v>
      </c>
      <c r="L1" s="1" t="s">
        <v>9</v>
      </c>
      <c r="M1" s="1" t="s">
        <v>13</v>
      </c>
      <c r="N1" s="1" t="s">
        <v>14</v>
      </c>
      <c r="O1" s="1" t="s">
        <v>15</v>
      </c>
      <c r="P1" s="1" t="s">
        <v>18</v>
      </c>
      <c r="Q1" s="1" t="s">
        <v>16</v>
      </c>
      <c r="R1" s="1" t="s">
        <v>2</v>
      </c>
      <c r="T1" s="9"/>
      <c r="U1" s="10" t="s">
        <v>12</v>
      </c>
      <c r="V1" s="1" t="s">
        <v>11</v>
      </c>
      <c r="W1" s="1" t="s">
        <v>10</v>
      </c>
      <c r="X1" s="1" t="s">
        <v>6</v>
      </c>
      <c r="Y1" s="1" t="s">
        <v>5</v>
      </c>
      <c r="Z1" s="1" t="s">
        <v>7</v>
      </c>
      <c r="AA1" s="1" t="s">
        <v>57</v>
      </c>
      <c r="AB1" s="1" t="s">
        <v>8</v>
      </c>
      <c r="AC1" s="1" t="s">
        <v>9</v>
      </c>
      <c r="AD1" s="1" t="s">
        <v>58</v>
      </c>
      <c r="AE1" s="13" t="s">
        <v>59</v>
      </c>
      <c r="AF1" s="13" t="s">
        <v>60</v>
      </c>
      <c r="AG1" s="13" t="s">
        <v>62</v>
      </c>
      <c r="AH1" s="13" t="s">
        <v>61</v>
      </c>
    </row>
    <row r="2" spans="1:34" x14ac:dyDescent="0.25">
      <c r="A2" s="2" t="s">
        <v>20</v>
      </c>
      <c r="B2" s="2">
        <v>5</v>
      </c>
      <c r="C2" s="2"/>
      <c r="D2" s="3">
        <v>39.846889952153106</v>
      </c>
      <c r="E2" s="3">
        <v>148.99082568807336</v>
      </c>
      <c r="F2" s="3">
        <v>131.83999999999938</v>
      </c>
      <c r="G2" s="3">
        <v>22.249999999999996</v>
      </c>
      <c r="H2" s="3">
        <v>8.1250000000000071</v>
      </c>
      <c r="I2" s="3">
        <v>13.331999999999272</v>
      </c>
      <c r="J2" s="3">
        <v>20.986000000000001</v>
      </c>
      <c r="K2" s="3">
        <v>81.05</v>
      </c>
      <c r="L2" s="3">
        <v>792.63199999999995</v>
      </c>
      <c r="M2" s="3">
        <v>0.2674452589153134</v>
      </c>
      <c r="N2" s="3">
        <v>2.7384615384615358</v>
      </c>
      <c r="O2" s="3">
        <v>0.16449105490437105</v>
      </c>
      <c r="P2" s="3">
        <v>0.25892658852560152</v>
      </c>
      <c r="Q2" s="3">
        <v>0.10225426175072418</v>
      </c>
      <c r="R2" s="2" t="s">
        <v>3</v>
      </c>
      <c r="T2" s="11" t="s">
        <v>3</v>
      </c>
      <c r="U2" s="14">
        <f>AVERAGE(D2:D25)</f>
        <v>31.457735247208927</v>
      </c>
      <c r="V2" s="14">
        <f>AVERAGE(E2:E25)</f>
        <v>152.30886850152908</v>
      </c>
      <c r="W2" s="14">
        <f t="shared" ref="W2:AH2" si="0">AVERAGE(F2:F25)</f>
        <v>200.28693333333334</v>
      </c>
      <c r="X2" s="14">
        <f t="shared" si="0"/>
        <v>31.966666666666665</v>
      </c>
      <c r="Y2" s="14">
        <f t="shared" si="0"/>
        <v>6.7534722222222214</v>
      </c>
      <c r="Z2" s="14">
        <f t="shared" si="0"/>
        <v>23.330999999999918</v>
      </c>
      <c r="AA2" s="14">
        <f t="shared" si="0"/>
        <v>20.798999999999999</v>
      </c>
      <c r="AB2" s="14">
        <f t="shared" si="0"/>
        <v>76.558749999999989</v>
      </c>
      <c r="AC2" s="14">
        <f t="shared" si="0"/>
        <v>786.61908333333349</v>
      </c>
      <c r="AD2" s="12">
        <f t="shared" si="0"/>
        <v>0.22844346425422321</v>
      </c>
      <c r="AE2" s="12">
        <f t="shared" si="0"/>
        <v>4.9332211644231556</v>
      </c>
      <c r="AF2" s="12">
        <f t="shared" si="0"/>
        <v>0.30474997869842507</v>
      </c>
      <c r="AG2" s="12">
        <f t="shared" si="0"/>
        <v>0.28021014278026318</v>
      </c>
      <c r="AH2" s="12">
        <f t="shared" si="0"/>
        <v>9.8280790167705759E-2</v>
      </c>
    </row>
    <row r="3" spans="1:34" x14ac:dyDescent="0.25">
      <c r="A3" s="2" t="s">
        <v>21</v>
      </c>
      <c r="B3" s="2">
        <v>4</v>
      </c>
      <c r="C3" s="2"/>
      <c r="D3" s="3">
        <v>29.56937799043062</v>
      </c>
      <c r="E3" s="3">
        <v>156.69724770642202</v>
      </c>
      <c r="F3" s="3">
        <v>553.72800000000052</v>
      </c>
      <c r="G3" s="3">
        <v>24.75</v>
      </c>
      <c r="H3" s="3">
        <v>8.7499999999999858</v>
      </c>
      <c r="I3" s="3">
        <v>9.9990000000000094</v>
      </c>
      <c r="J3" s="3">
        <v>48.19</v>
      </c>
      <c r="K3" s="3">
        <v>69.42</v>
      </c>
      <c r="L3" s="3">
        <v>869.38900000000001</v>
      </c>
      <c r="M3" s="3">
        <v>0.18870387593424692</v>
      </c>
      <c r="N3" s="3">
        <v>2.8285714285714332</v>
      </c>
      <c r="O3" s="3">
        <v>0.14403630077787394</v>
      </c>
      <c r="P3" s="3">
        <v>0.69418035148372226</v>
      </c>
      <c r="Q3" s="3">
        <v>7.9849181436618136E-2</v>
      </c>
      <c r="R3" s="2" t="s">
        <v>3</v>
      </c>
      <c r="T3" s="11" t="s">
        <v>19</v>
      </c>
      <c r="U3" s="14">
        <f>AVERAGE(D26:D38)</f>
        <v>25.501656238498342</v>
      </c>
      <c r="V3" s="14">
        <f>AVERAGE(E26:E38)</f>
        <v>203.95384615384617</v>
      </c>
      <c r="W3" s="14">
        <f t="shared" ref="W3:AH3" si="1">AVERAGE(F26:F38)</f>
        <v>310.33107692307686</v>
      </c>
      <c r="X3" s="14">
        <f t="shared" si="1"/>
        <v>12.307692307692308</v>
      </c>
      <c r="Y3" s="14">
        <f t="shared" si="1"/>
        <v>12.676730769230771</v>
      </c>
      <c r="Z3" s="14">
        <f t="shared" si="1"/>
        <v>34.868307692307695</v>
      </c>
      <c r="AA3" s="14">
        <f t="shared" si="1"/>
        <v>32.24907692307692</v>
      </c>
      <c r="AB3" s="14">
        <f t="shared" si="1"/>
        <v>343.68923076923068</v>
      </c>
      <c r="AC3" s="14">
        <f t="shared" si="1"/>
        <v>850.02269230769218</v>
      </c>
      <c r="AD3" s="12">
        <f t="shared" si="1"/>
        <v>0.14026617906141742</v>
      </c>
      <c r="AE3" s="12">
        <f t="shared" si="1"/>
        <v>1.0601866961284718</v>
      </c>
      <c r="AF3" s="12">
        <f t="shared" si="1"/>
        <v>0.10475803376664825</v>
      </c>
      <c r="AG3" s="12">
        <f t="shared" si="1"/>
        <v>9.5814226357778878E-2</v>
      </c>
      <c r="AH3" s="12">
        <f t="shared" si="1"/>
        <v>0.40466828579795894</v>
      </c>
    </row>
    <row r="4" spans="1:34" x14ac:dyDescent="0.25">
      <c r="A4" s="2" t="s">
        <v>22</v>
      </c>
      <c r="B4" s="2">
        <v>7</v>
      </c>
      <c r="C4" s="2"/>
      <c r="D4" s="3">
        <v>35.406698564593306</v>
      </c>
      <c r="E4" s="3">
        <v>163.1192660550459</v>
      </c>
      <c r="F4" s="3">
        <v>138.43200000000013</v>
      </c>
      <c r="G4" s="3">
        <v>59.499999999999993</v>
      </c>
      <c r="H4" s="3">
        <v>6.3541666666666616</v>
      </c>
      <c r="I4" s="3">
        <v>13.332000000000011</v>
      </c>
      <c r="J4" s="3">
        <v>15.861000000000001</v>
      </c>
      <c r="K4" s="3">
        <v>72.510000000000005</v>
      </c>
      <c r="L4" s="3">
        <v>832.54600000000005</v>
      </c>
      <c r="M4" s="3">
        <v>0.21706018805065633</v>
      </c>
      <c r="N4" s="3">
        <v>9.3639344262295143</v>
      </c>
      <c r="O4" s="3">
        <v>0.18386429458005807</v>
      </c>
      <c r="P4" s="3">
        <v>0.21874224244931734</v>
      </c>
      <c r="Q4" s="3">
        <v>8.7094286682057209E-2</v>
      </c>
      <c r="R4" s="2" t="s">
        <v>3</v>
      </c>
      <c r="T4" s="11" t="s">
        <v>3</v>
      </c>
      <c r="U4" s="12">
        <f>STDEV(D2:D25)</f>
        <v>4.4787450789250309</v>
      </c>
      <c r="V4" s="12">
        <f>STDEV(E2:E25)</f>
        <v>45.264848247984837</v>
      </c>
      <c r="W4" s="12">
        <f t="shared" ref="W4:AH4" si="2">STDEV(F2:F25)</f>
        <v>121.81995941510563</v>
      </c>
      <c r="X4" s="12">
        <f t="shared" si="2"/>
        <v>21.79071734291556</v>
      </c>
      <c r="Y4" s="12">
        <f t="shared" si="2"/>
        <v>2.3559548699914457</v>
      </c>
      <c r="Z4" s="12">
        <f t="shared" si="2"/>
        <v>16.737299688706202</v>
      </c>
      <c r="AA4" s="12">
        <f t="shared" si="2"/>
        <v>14.585896448877973</v>
      </c>
      <c r="AB4" s="12">
        <f t="shared" si="2"/>
        <v>6.8419424603276795</v>
      </c>
      <c r="AC4" s="12">
        <f t="shared" si="2"/>
        <v>80.515241587036414</v>
      </c>
      <c r="AD4" s="12">
        <f t="shared" si="2"/>
        <v>9.3975851117992421E-2</v>
      </c>
      <c r="AE4" s="12">
        <f t="shared" si="2"/>
        <v>3.2440516053077944</v>
      </c>
      <c r="AF4" s="12">
        <f t="shared" si="2"/>
        <v>0.21771720983292256</v>
      </c>
      <c r="AG4" s="12">
        <f t="shared" si="2"/>
        <v>0.20747971080997854</v>
      </c>
      <c r="AH4" s="12">
        <f t="shared" si="2"/>
        <v>1.3242877715634828E-2</v>
      </c>
    </row>
    <row r="5" spans="1:34" x14ac:dyDescent="0.25">
      <c r="A5" s="2" t="s">
        <v>23</v>
      </c>
      <c r="B5" s="2">
        <v>7</v>
      </c>
      <c r="C5" s="2"/>
      <c r="D5" s="3">
        <v>38.717703349282303</v>
      </c>
      <c r="E5" s="3">
        <v>154.12844036697251</v>
      </c>
      <c r="F5" s="3">
        <v>151.61599999999976</v>
      </c>
      <c r="G5" s="3">
        <v>16.5</v>
      </c>
      <c r="H5" s="3">
        <v>6.2500000000000062</v>
      </c>
      <c r="I5" s="3">
        <v>53.328000000000046</v>
      </c>
      <c r="J5" s="3">
        <v>2.2599999999999998</v>
      </c>
      <c r="K5" s="3">
        <v>82.67</v>
      </c>
      <c r="L5" s="3">
        <v>826.40499999999997</v>
      </c>
      <c r="M5" s="3">
        <v>0.25120414673046249</v>
      </c>
      <c r="N5" s="3">
        <v>2.6399999999999975</v>
      </c>
      <c r="O5" s="3">
        <v>0.64507076327567492</v>
      </c>
      <c r="P5" s="3">
        <v>2.7337607354542152E-2</v>
      </c>
      <c r="Q5" s="3">
        <v>0.10003569678305432</v>
      </c>
      <c r="R5" s="2" t="s">
        <v>3</v>
      </c>
      <c r="T5" s="11" t="s">
        <v>19</v>
      </c>
      <c r="U5" s="12">
        <f>STDEV(D26:D38)</f>
        <v>5.0835145262227206</v>
      </c>
      <c r="V5" s="12">
        <f>STDEV(E26:E38)</f>
        <v>67.346176275823893</v>
      </c>
      <c r="W5" s="12">
        <f t="shared" ref="W5:AH5" si="3">STDEV(F26:F38)</f>
        <v>120.18614529308385</v>
      </c>
      <c r="X5" s="12">
        <f t="shared" si="3"/>
        <v>5.0684418280278765</v>
      </c>
      <c r="Y5" s="12">
        <f t="shared" si="3"/>
        <v>5.7498055166539981</v>
      </c>
      <c r="Z5" s="12">
        <f t="shared" si="3"/>
        <v>12.292655316520069</v>
      </c>
      <c r="AA5" s="12">
        <f t="shared" si="3"/>
        <v>12.184513986077699</v>
      </c>
      <c r="AB5" s="12">
        <f t="shared" si="3"/>
        <v>45.999621277705749</v>
      </c>
      <c r="AC5" s="12">
        <f t="shared" si="3"/>
        <v>39.664746619604628</v>
      </c>
      <c r="AD5" s="12">
        <f t="shared" si="3"/>
        <v>6.1091546724360658E-2</v>
      </c>
      <c r="AE5" s="12">
        <f t="shared" si="3"/>
        <v>0.47903299702871593</v>
      </c>
      <c r="AF5" s="12">
        <f t="shared" si="3"/>
        <v>4.350565777205908E-2</v>
      </c>
      <c r="AG5" s="12">
        <f t="shared" si="3"/>
        <v>3.966743759986515E-2</v>
      </c>
      <c r="AH5" s="12">
        <f t="shared" si="3"/>
        <v>5.2898038200973878E-2</v>
      </c>
    </row>
    <row r="6" spans="1:34" x14ac:dyDescent="0.25">
      <c r="A6" s="2" t="s">
        <v>24</v>
      </c>
      <c r="B6" s="2">
        <v>5</v>
      </c>
      <c r="C6" s="2"/>
      <c r="D6" s="3">
        <v>25.454545454545457</v>
      </c>
      <c r="E6" s="3">
        <v>159.26605504587158</v>
      </c>
      <c r="F6" s="3">
        <v>487.80799999999971</v>
      </c>
      <c r="G6" s="3">
        <v>28.500000000000004</v>
      </c>
      <c r="H6" s="3">
        <v>9.4791666666666643</v>
      </c>
      <c r="I6" s="3">
        <v>16.665000000000013</v>
      </c>
      <c r="J6" s="3">
        <v>20.728999999999999</v>
      </c>
      <c r="K6" s="3">
        <v>70.81</v>
      </c>
      <c r="L6" s="3">
        <v>675.96</v>
      </c>
      <c r="M6" s="3">
        <v>0.15982404692082111</v>
      </c>
      <c r="N6" s="3">
        <v>3.0065934065934079</v>
      </c>
      <c r="O6" s="3">
        <v>0.23534811467306896</v>
      </c>
      <c r="P6" s="3">
        <v>0.29274113825730824</v>
      </c>
      <c r="Q6" s="3">
        <v>0.10475471921415468</v>
      </c>
      <c r="R6" s="2" t="s">
        <v>3</v>
      </c>
      <c r="T6" s="11" t="s">
        <v>3</v>
      </c>
      <c r="U6" s="12">
        <f>U4/(POWER(24, 0.5))</f>
        <v>0.91422001094729166</v>
      </c>
      <c r="V6" s="12">
        <f>V4/(POWER(24, 0.5))</f>
        <v>9.2396484576729989</v>
      </c>
      <c r="W6" s="12">
        <f t="shared" ref="W6:AH6" si="4">W4/(POWER(24, 0.5))</f>
        <v>24.866395087797027</v>
      </c>
      <c r="X6" s="12">
        <f t="shared" si="4"/>
        <v>4.4480115516132646</v>
      </c>
      <c r="Y6" s="12">
        <f t="shared" si="4"/>
        <v>0.48090727404201022</v>
      </c>
      <c r="Z6" s="12">
        <f t="shared" si="4"/>
        <v>3.4164869924478269</v>
      </c>
      <c r="AA6" s="12">
        <f t="shared" si="4"/>
        <v>2.9773336450686818</v>
      </c>
      <c r="AB6" s="12">
        <f t="shared" si="4"/>
        <v>1.3966056564404461</v>
      </c>
      <c r="AC6" s="12">
        <f t="shared" si="4"/>
        <v>16.435104867096275</v>
      </c>
      <c r="AD6" s="12">
        <f t="shared" si="4"/>
        <v>1.9182740281903459E-2</v>
      </c>
      <c r="AE6" s="12">
        <f t="shared" si="4"/>
        <v>0.66218926102172881</v>
      </c>
      <c r="AF6" s="12">
        <f t="shared" si="4"/>
        <v>4.4441339359426395E-2</v>
      </c>
      <c r="AG6" s="12">
        <f t="shared" si="4"/>
        <v>4.2351618622055213E-2</v>
      </c>
      <c r="AH6" s="12">
        <f t="shared" si="4"/>
        <v>2.703191094114953E-3</v>
      </c>
    </row>
    <row r="7" spans="1:34" x14ac:dyDescent="0.25">
      <c r="A7" s="2" t="s">
        <v>25</v>
      </c>
      <c r="B7" s="2">
        <v>9</v>
      </c>
      <c r="C7" s="2"/>
      <c r="D7" s="3">
        <v>38.736842105263158</v>
      </c>
      <c r="E7" s="3">
        <v>131.00917431192664</v>
      </c>
      <c r="F7" s="3">
        <v>79.103999999999701</v>
      </c>
      <c r="G7" s="3">
        <v>15.749999999999998</v>
      </c>
      <c r="H7" s="3">
        <v>5.6249999999999938</v>
      </c>
      <c r="I7" s="3">
        <v>16.665000000000013</v>
      </c>
      <c r="J7" s="3">
        <v>28.184999999999999</v>
      </c>
      <c r="K7" s="3">
        <v>81.209999999999994</v>
      </c>
      <c r="L7" s="3">
        <v>835.61599999999999</v>
      </c>
      <c r="M7" s="3">
        <v>0.29568037741412345</v>
      </c>
      <c r="N7" s="3">
        <v>2.8000000000000029</v>
      </c>
      <c r="O7" s="3">
        <v>0.2052087181381605</v>
      </c>
      <c r="P7" s="3">
        <v>0.34706316956039895</v>
      </c>
      <c r="Q7" s="3">
        <v>9.7185788687626853E-2</v>
      </c>
      <c r="R7" s="2" t="s">
        <v>3</v>
      </c>
      <c r="T7" s="11" t="s">
        <v>19</v>
      </c>
      <c r="U7" s="12">
        <f>U5/(POWER(13, 0.5))</f>
        <v>1.4099132526047728</v>
      </c>
      <c r="V7" s="12">
        <f>V5/(POWER(13, 0.5))</f>
        <v>18.678468597609193</v>
      </c>
      <c r="W7" s="12">
        <f t="shared" ref="W7:AH7" si="5">W5/(POWER(13, 0.5))</f>
        <v>33.333639188813756</v>
      </c>
      <c r="X7" s="12">
        <f t="shared" si="5"/>
        <v>1.405732838281611</v>
      </c>
      <c r="Y7" s="12">
        <f t="shared" si="5"/>
        <v>1.5947091241724389</v>
      </c>
      <c r="Z7" s="12">
        <f t="shared" si="5"/>
        <v>3.4093691581013941</v>
      </c>
      <c r="AA7" s="12">
        <f t="shared" si="5"/>
        <v>3.379376149493174</v>
      </c>
      <c r="AB7" s="12">
        <f t="shared" si="5"/>
        <v>12.757999474514802</v>
      </c>
      <c r="AC7" s="12">
        <f t="shared" si="5"/>
        <v>11.001021366559341</v>
      </c>
      <c r="AD7" s="12">
        <f t="shared" si="5"/>
        <v>1.6943746477852805E-2</v>
      </c>
      <c r="AE7" s="12">
        <f t="shared" si="5"/>
        <v>0.13285984872509418</v>
      </c>
      <c r="AF7" s="12">
        <f t="shared" si="5"/>
        <v>1.2066298451534419E-2</v>
      </c>
      <c r="AG7" s="12">
        <f t="shared" si="5"/>
        <v>1.1001767710198616E-2</v>
      </c>
      <c r="AH7" s="12">
        <f t="shared" si="5"/>
        <v>1.4671276085004939E-2</v>
      </c>
    </row>
    <row r="8" spans="1:34" x14ac:dyDescent="0.25">
      <c r="A8" s="2" t="s">
        <v>26</v>
      </c>
      <c r="B8" s="2">
        <v>7</v>
      </c>
      <c r="C8" s="2"/>
      <c r="D8" s="3">
        <v>29.301435406698563</v>
      </c>
      <c r="E8" s="3">
        <v>161.83486238532109</v>
      </c>
      <c r="F8" s="3">
        <v>98.880000000000081</v>
      </c>
      <c r="G8" s="3">
        <v>60.25</v>
      </c>
      <c r="H8" s="3">
        <v>6.8750000000000071</v>
      </c>
      <c r="I8" s="3">
        <v>9.9990000000000094</v>
      </c>
      <c r="J8" s="3">
        <v>12.061999999999999</v>
      </c>
      <c r="K8" s="3">
        <v>84.32</v>
      </c>
      <c r="L8" s="3">
        <v>718.94500000000005</v>
      </c>
      <c r="M8" s="3">
        <v>0.18105762241100587</v>
      </c>
      <c r="N8" s="3">
        <v>8.7636363636363548</v>
      </c>
      <c r="O8" s="3">
        <v>0.11858396584440239</v>
      </c>
      <c r="P8" s="3">
        <v>0.14305028462998104</v>
      </c>
      <c r="Q8" s="3">
        <v>0.11728296323084518</v>
      </c>
      <c r="R8" s="2" t="s">
        <v>3</v>
      </c>
      <c r="T8" s="11"/>
      <c r="U8" s="15">
        <f>TTEST(D2:D25,D26:D38,2,2)</f>
        <v>7.7055261705049932E-4</v>
      </c>
      <c r="V8" s="15">
        <f>TTEST(E2:E25,E26:E38,2,2)</f>
        <v>8.5982108427384053E-3</v>
      </c>
      <c r="W8" s="15">
        <f t="shared" ref="W8:AH8" si="6">TTEST(F2:F25,F26:F38,2,2)</f>
        <v>1.244446432021132E-2</v>
      </c>
      <c r="X8" s="15">
        <f t="shared" si="6"/>
        <v>3.0214984465743162E-3</v>
      </c>
      <c r="Y8" s="15">
        <f t="shared" si="6"/>
        <v>8.4982213325243071E-5</v>
      </c>
      <c r="Z8" s="15">
        <f t="shared" si="6"/>
        <v>3.5965959225199004E-2</v>
      </c>
      <c r="AA8" s="15">
        <f t="shared" si="6"/>
        <v>2.1460478721108265E-2</v>
      </c>
      <c r="AB8" s="16">
        <f t="shared" si="6"/>
        <v>1.1659262816407429E-25</v>
      </c>
      <c r="AC8" s="15">
        <f t="shared" si="6"/>
        <v>1.1778918534066625E-2</v>
      </c>
      <c r="AD8" s="15">
        <f t="shared" si="6"/>
        <v>4.4299188766816107E-3</v>
      </c>
      <c r="AE8" s="15">
        <f t="shared" si="6"/>
        <v>1.494385466002148E-4</v>
      </c>
      <c r="AF8" s="15">
        <f t="shared" si="6"/>
        <v>2.5060058458527459E-3</v>
      </c>
      <c r="AG8" s="15">
        <f t="shared" si="6"/>
        <v>3.3025734059945401E-3</v>
      </c>
      <c r="AH8" s="16">
        <f t="shared" si="6"/>
        <v>4.2469744893561849E-25</v>
      </c>
    </row>
    <row r="9" spans="1:34" x14ac:dyDescent="0.25">
      <c r="A9" s="2" t="s">
        <v>27</v>
      </c>
      <c r="B9" s="2">
        <v>9</v>
      </c>
      <c r="C9" s="2"/>
      <c r="D9" s="3">
        <v>32.382775119617229</v>
      </c>
      <c r="E9" s="3">
        <v>209.35779816513758</v>
      </c>
      <c r="F9" s="3">
        <v>105.47200000000009</v>
      </c>
      <c r="G9" s="3">
        <v>64.25</v>
      </c>
      <c r="H9" s="3">
        <v>5.4166666666666607</v>
      </c>
      <c r="I9" s="3">
        <v>9.9990000000000094</v>
      </c>
      <c r="J9" s="3">
        <v>44.988999999999997</v>
      </c>
      <c r="K9" s="3">
        <v>79.31</v>
      </c>
      <c r="L9" s="3">
        <v>881.67</v>
      </c>
      <c r="M9" s="3">
        <v>0.15467670850299203</v>
      </c>
      <c r="N9" s="3">
        <v>11.861538461538474</v>
      </c>
      <c r="O9" s="3">
        <v>0.12607489597780872</v>
      </c>
      <c r="P9" s="3">
        <v>0.56725507502206529</v>
      </c>
      <c r="Q9" s="3">
        <v>8.9954291288123683E-2</v>
      </c>
      <c r="R9" s="2" t="s">
        <v>3</v>
      </c>
    </row>
    <row r="10" spans="1:34" x14ac:dyDescent="0.25">
      <c r="A10" s="2" t="s">
        <v>28</v>
      </c>
      <c r="B10" s="2">
        <v>6</v>
      </c>
      <c r="C10" s="2"/>
      <c r="D10" s="3">
        <v>28.344497607655505</v>
      </c>
      <c r="E10" s="3">
        <v>125.8715596330275</v>
      </c>
      <c r="F10" s="3">
        <v>284.77440000000001</v>
      </c>
      <c r="G10" s="3">
        <v>8</v>
      </c>
      <c r="H10" s="3">
        <v>1.6666666666666683</v>
      </c>
      <c r="I10" s="3">
        <v>19.997999999999834</v>
      </c>
      <c r="J10" s="3">
        <v>9.3819999999999997</v>
      </c>
      <c r="K10" s="3">
        <v>86.01</v>
      </c>
      <c r="L10" s="3">
        <v>777.28</v>
      </c>
      <c r="M10" s="3">
        <v>0.22518587749522234</v>
      </c>
      <c r="N10" s="3">
        <v>4.7999999999999954</v>
      </c>
      <c r="O10" s="3">
        <v>0.23250784792465798</v>
      </c>
      <c r="P10" s="3">
        <v>0.10908033949540751</v>
      </c>
      <c r="Q10" s="3">
        <v>0.11065510498147386</v>
      </c>
      <c r="R10" s="2" t="s">
        <v>3</v>
      </c>
    </row>
    <row r="11" spans="1:34" x14ac:dyDescent="0.25">
      <c r="A11" s="2" t="s">
        <v>29</v>
      </c>
      <c r="B11" s="2">
        <v>9</v>
      </c>
      <c r="C11" s="2"/>
      <c r="D11" s="3">
        <v>25.684210526315791</v>
      </c>
      <c r="E11" s="3">
        <v>127.1559633027523</v>
      </c>
      <c r="F11" s="3">
        <v>164.79999999999978</v>
      </c>
      <c r="G11" s="3">
        <v>22.5</v>
      </c>
      <c r="H11" s="3">
        <v>3.0208333333333361</v>
      </c>
      <c r="I11" s="3">
        <v>13.331999999999272</v>
      </c>
      <c r="J11" s="3">
        <v>14.439</v>
      </c>
      <c r="K11" s="3">
        <v>69.790000000000006</v>
      </c>
      <c r="L11" s="3">
        <v>795.702</v>
      </c>
      <c r="M11" s="3">
        <v>0.20198982304245464</v>
      </c>
      <c r="N11" s="3">
        <v>7.4482758620689582</v>
      </c>
      <c r="O11" s="3">
        <v>0.19103023355780585</v>
      </c>
      <c r="P11" s="3">
        <v>0.20689210488608681</v>
      </c>
      <c r="Q11" s="3">
        <v>8.7708715071722843E-2</v>
      </c>
      <c r="R11" s="2" t="s">
        <v>3</v>
      </c>
    </row>
    <row r="12" spans="1:34" x14ac:dyDescent="0.25">
      <c r="A12" s="2" t="s">
        <v>30</v>
      </c>
      <c r="B12" s="2">
        <v>8</v>
      </c>
      <c r="C12" s="2"/>
      <c r="D12" s="3">
        <v>31.291866028708135</v>
      </c>
      <c r="E12" s="3">
        <v>240.18348623853214</v>
      </c>
      <c r="F12" s="3">
        <v>125.24799999999975</v>
      </c>
      <c r="G12" s="3">
        <v>4.7499999999999991</v>
      </c>
      <c r="H12" s="3">
        <v>4.8958333333333384</v>
      </c>
      <c r="I12" s="3">
        <v>13.332000000000011</v>
      </c>
      <c r="J12" s="3">
        <v>31.748000000000001</v>
      </c>
      <c r="K12" s="3">
        <v>86.41</v>
      </c>
      <c r="L12" s="3">
        <v>841.75699999999995</v>
      </c>
      <c r="M12" s="3">
        <v>0.13028317024939595</v>
      </c>
      <c r="N12" s="3">
        <v>0.97021276595744566</v>
      </c>
      <c r="O12" s="3">
        <v>0.1542876981830808</v>
      </c>
      <c r="P12" s="3">
        <v>0.36741117926165956</v>
      </c>
      <c r="Q12" s="3">
        <v>0.10265432898092917</v>
      </c>
      <c r="R12" s="2" t="s">
        <v>3</v>
      </c>
    </row>
    <row r="13" spans="1:34" x14ac:dyDescent="0.25">
      <c r="A13" s="2" t="s">
        <v>31</v>
      </c>
      <c r="B13" s="2">
        <v>5</v>
      </c>
      <c r="C13" s="2"/>
      <c r="D13" s="3">
        <v>30.124401913875602</v>
      </c>
      <c r="E13" s="3">
        <v>181.1009174311927</v>
      </c>
      <c r="F13" s="3">
        <v>290.04800000000023</v>
      </c>
      <c r="G13" s="3">
        <v>7.5</v>
      </c>
      <c r="H13" s="3">
        <v>1.4583333333333348</v>
      </c>
      <c r="I13" s="3">
        <v>16.665000000000013</v>
      </c>
      <c r="J13" s="3">
        <v>6.6239999999999997</v>
      </c>
      <c r="K13" s="3">
        <v>87.73</v>
      </c>
      <c r="L13" s="3">
        <v>636.04700000000003</v>
      </c>
      <c r="M13" s="3">
        <v>0.16634041583649645</v>
      </c>
      <c r="N13" s="3">
        <v>5.1428571428571379</v>
      </c>
      <c r="O13" s="3">
        <v>0.18995782514533241</v>
      </c>
      <c r="P13" s="3">
        <v>7.5504388464607317E-2</v>
      </c>
      <c r="Q13" s="3">
        <v>0.13793005862774291</v>
      </c>
      <c r="R13" s="2" t="s">
        <v>3</v>
      </c>
    </row>
    <row r="14" spans="1:34" x14ac:dyDescent="0.25">
      <c r="A14" s="2" t="s">
        <v>32</v>
      </c>
      <c r="B14" s="2">
        <v>6</v>
      </c>
      <c r="C14" s="2"/>
      <c r="D14" s="3">
        <v>27.406698564593302</v>
      </c>
      <c r="E14" s="3">
        <v>119.44954128440369</v>
      </c>
      <c r="F14" s="3">
        <v>224.12800000000021</v>
      </c>
      <c r="G14" s="3">
        <v>14.250000000000002</v>
      </c>
      <c r="H14" s="3">
        <v>8.3333333333333357</v>
      </c>
      <c r="I14" s="3">
        <v>49.995000000000047</v>
      </c>
      <c r="J14" s="3">
        <v>30.995999999999999</v>
      </c>
      <c r="K14" s="3">
        <v>66.3</v>
      </c>
      <c r="L14" s="3">
        <v>583.851</v>
      </c>
      <c r="M14" s="3">
        <v>0.2294416392888379</v>
      </c>
      <c r="N14" s="3">
        <v>1.7099999999999997</v>
      </c>
      <c r="O14" s="3">
        <v>0.75407239819004601</v>
      </c>
      <c r="P14" s="3">
        <v>0.46751131221719455</v>
      </c>
      <c r="Q14" s="3">
        <v>0.11355636969021206</v>
      </c>
      <c r="R14" s="2" t="s">
        <v>3</v>
      </c>
    </row>
    <row r="15" spans="1:34" x14ac:dyDescent="0.25">
      <c r="A15" s="2" t="s">
        <v>33</v>
      </c>
      <c r="B15" s="2">
        <v>7</v>
      </c>
      <c r="C15" s="2"/>
      <c r="D15" s="3">
        <v>26.392344497607656</v>
      </c>
      <c r="E15" s="3">
        <v>139.99999999999997</v>
      </c>
      <c r="F15" s="3">
        <v>276.86399999999998</v>
      </c>
      <c r="G15" s="3">
        <v>24.249999999999996</v>
      </c>
      <c r="H15" s="3">
        <v>7.6041666666666865</v>
      </c>
      <c r="I15" s="3">
        <v>53.327999999999307</v>
      </c>
      <c r="J15" s="3">
        <v>4.1029999999999998</v>
      </c>
      <c r="K15" s="3">
        <v>82.09</v>
      </c>
      <c r="L15" s="3">
        <v>829.47500000000002</v>
      </c>
      <c r="M15" s="3">
        <v>0.1885167464114833</v>
      </c>
      <c r="N15" s="3">
        <v>3.1890410958904023</v>
      </c>
      <c r="O15" s="3">
        <v>0.6496284565720466</v>
      </c>
      <c r="P15" s="3">
        <v>4.9981727372396145E-2</v>
      </c>
      <c r="Q15" s="3">
        <v>9.8966213568823652E-2</v>
      </c>
      <c r="R15" s="2" t="s">
        <v>3</v>
      </c>
    </row>
    <row r="16" spans="1:34" x14ac:dyDescent="0.25">
      <c r="A16" s="2" t="s">
        <v>34</v>
      </c>
      <c r="B16" s="2">
        <v>7</v>
      </c>
      <c r="C16" s="2"/>
      <c r="D16" s="3">
        <v>34.775119617224881</v>
      </c>
      <c r="E16" s="3">
        <v>152.84403669724779</v>
      </c>
      <c r="F16" s="3">
        <v>98.880000000000081</v>
      </c>
      <c r="G16" s="3">
        <v>4.25</v>
      </c>
      <c r="H16" s="3">
        <v>6.5624999999999947</v>
      </c>
      <c r="I16" s="3">
        <v>39.995999999999668</v>
      </c>
      <c r="J16" s="3">
        <v>20.986000000000001</v>
      </c>
      <c r="K16" s="3">
        <v>83.34</v>
      </c>
      <c r="L16" s="3">
        <v>807.98299999999995</v>
      </c>
      <c r="M16" s="3">
        <v>0.22752029041281574</v>
      </c>
      <c r="N16" s="3">
        <v>0.64761904761904809</v>
      </c>
      <c r="O16" s="3">
        <v>0.47991360691144308</v>
      </c>
      <c r="P16" s="3">
        <v>0.25181185505159587</v>
      </c>
      <c r="Q16" s="3">
        <v>0.10314573450183978</v>
      </c>
      <c r="R16" s="2" t="s">
        <v>3</v>
      </c>
    </row>
    <row r="17" spans="1:18" x14ac:dyDescent="0.25">
      <c r="A17" s="2" t="s">
        <v>35</v>
      </c>
      <c r="B17" s="2">
        <v>5</v>
      </c>
      <c r="C17" s="2"/>
      <c r="D17" s="3">
        <v>31.138755980861244</v>
      </c>
      <c r="E17" s="3">
        <v>131.00917431192659</v>
      </c>
      <c r="F17" s="3">
        <v>270.27200000000022</v>
      </c>
      <c r="G17" s="3">
        <v>8.25</v>
      </c>
      <c r="H17" s="3">
        <v>6.9791666666666616</v>
      </c>
      <c r="I17" s="3">
        <v>23.331000000000021</v>
      </c>
      <c r="J17" s="3">
        <v>48.19</v>
      </c>
      <c r="K17" s="3">
        <v>72.27</v>
      </c>
      <c r="L17" s="3">
        <v>792.63199999999995</v>
      </c>
      <c r="M17" s="3">
        <v>0.23768378164662998</v>
      </c>
      <c r="N17" s="3">
        <v>1.1820895522388069</v>
      </c>
      <c r="O17" s="3">
        <v>0.32283105022831082</v>
      </c>
      <c r="P17" s="3">
        <v>0.66680503666805035</v>
      </c>
      <c r="Q17" s="3">
        <v>9.1177242402527281E-2</v>
      </c>
      <c r="R17" s="2" t="s">
        <v>3</v>
      </c>
    </row>
    <row r="18" spans="1:18" x14ac:dyDescent="0.25">
      <c r="A18" s="2" t="s">
        <v>36</v>
      </c>
      <c r="B18" s="2">
        <v>5</v>
      </c>
      <c r="C18" s="2"/>
      <c r="D18" s="3">
        <v>28.937799043062203</v>
      </c>
      <c r="E18" s="3">
        <v>151.55963302752292</v>
      </c>
      <c r="F18" s="3">
        <v>171.39200000000017</v>
      </c>
      <c r="G18" s="3">
        <v>9.75</v>
      </c>
      <c r="H18" s="3">
        <v>7.0833333333333286</v>
      </c>
      <c r="I18" s="3">
        <v>59.994000000000057</v>
      </c>
      <c r="J18" s="3">
        <v>15.861000000000001</v>
      </c>
      <c r="K18" s="3">
        <v>77.98</v>
      </c>
      <c r="L18" s="3">
        <v>869.38900000000001</v>
      </c>
      <c r="M18" s="3">
        <v>0.19093341983618525</v>
      </c>
      <c r="N18" s="3">
        <v>1.376470588235295</v>
      </c>
      <c r="O18" s="3">
        <v>0.76935111567068548</v>
      </c>
      <c r="P18" s="3">
        <v>0.20339830725827135</v>
      </c>
      <c r="Q18" s="3">
        <v>8.9695176727563844E-2</v>
      </c>
      <c r="R18" s="2" t="s">
        <v>3</v>
      </c>
    </row>
    <row r="19" spans="1:18" x14ac:dyDescent="0.25">
      <c r="A19" s="2" t="s">
        <v>37</v>
      </c>
      <c r="B19" s="2">
        <v>11</v>
      </c>
      <c r="C19" s="2"/>
      <c r="D19" s="3">
        <v>34.411483253588521</v>
      </c>
      <c r="E19" s="3">
        <v>75.77981651376146</v>
      </c>
      <c r="F19" s="3">
        <v>158.20800000000014</v>
      </c>
      <c r="G19" s="3">
        <v>54.749999999999993</v>
      </c>
      <c r="H19" s="3">
        <v>10.416666666666654</v>
      </c>
      <c r="I19" s="3">
        <v>13.332000000000011</v>
      </c>
      <c r="J19" s="3">
        <v>2.2599999999999998</v>
      </c>
      <c r="K19" s="3">
        <v>79.180000000000007</v>
      </c>
      <c r="L19" s="3">
        <v>832.54600000000005</v>
      </c>
      <c r="M19" s="3">
        <v>0.4540982656950544</v>
      </c>
      <c r="N19" s="3">
        <v>5.2560000000000056</v>
      </c>
      <c r="O19" s="3">
        <v>0.16837585248800216</v>
      </c>
      <c r="P19" s="3">
        <v>2.854256125284162E-2</v>
      </c>
      <c r="Q19" s="3">
        <v>9.5105856012760864E-2</v>
      </c>
      <c r="R19" s="2" t="s">
        <v>3</v>
      </c>
    </row>
    <row r="20" spans="1:18" x14ac:dyDescent="0.25">
      <c r="A20" s="2" t="s">
        <v>38</v>
      </c>
      <c r="B20" s="2">
        <v>8</v>
      </c>
      <c r="C20" s="2"/>
      <c r="D20" s="3">
        <v>38.392344497607652</v>
      </c>
      <c r="E20" s="3">
        <v>74.495412844036679</v>
      </c>
      <c r="F20" s="3">
        <v>230.7200000000002</v>
      </c>
      <c r="G20" s="3">
        <v>56.349999999999994</v>
      </c>
      <c r="H20" s="3">
        <v>9.166666666666675</v>
      </c>
      <c r="I20" s="3">
        <v>9.9990000000000094</v>
      </c>
      <c r="J20" s="3">
        <v>20.728999999999999</v>
      </c>
      <c r="K20" s="3">
        <v>68.650000000000006</v>
      </c>
      <c r="L20" s="3">
        <v>826.40499999999997</v>
      </c>
      <c r="M20" s="3">
        <v>0.51536521554670389</v>
      </c>
      <c r="N20" s="3">
        <v>6.1472727272727212</v>
      </c>
      <c r="O20" s="3">
        <v>0.14565185724690471</v>
      </c>
      <c r="P20" s="3">
        <v>0.3019519300801165</v>
      </c>
      <c r="Q20" s="3">
        <v>8.307064937893649E-2</v>
      </c>
      <c r="R20" s="2" t="s">
        <v>3</v>
      </c>
    </row>
    <row r="21" spans="1:18" x14ac:dyDescent="0.25">
      <c r="A21" s="2" t="s">
        <v>39</v>
      </c>
      <c r="B21" s="2">
        <v>7</v>
      </c>
      <c r="C21" s="2"/>
      <c r="D21" s="3">
        <v>31.138755980861244</v>
      </c>
      <c r="E21" s="3">
        <v>245.32110091743118</v>
      </c>
      <c r="F21" s="3">
        <v>224.12800000000021</v>
      </c>
      <c r="G21" s="3">
        <v>55.3</v>
      </c>
      <c r="H21" s="3">
        <v>8.333333333333341</v>
      </c>
      <c r="I21" s="3">
        <v>43.329000000000036</v>
      </c>
      <c r="J21" s="3">
        <v>28.184999999999999</v>
      </c>
      <c r="K21" s="3">
        <v>74.08</v>
      </c>
      <c r="L21" s="3">
        <v>675.96</v>
      </c>
      <c r="M21" s="3">
        <v>0.12693060590553013</v>
      </c>
      <c r="N21" s="3">
        <v>6.6359999999999939</v>
      </c>
      <c r="O21" s="3">
        <v>0.58489470842332658</v>
      </c>
      <c r="P21" s="3">
        <v>0.38046706263498919</v>
      </c>
      <c r="Q21" s="3">
        <v>0.10959228356707497</v>
      </c>
      <c r="R21" s="2" t="s">
        <v>3</v>
      </c>
    </row>
    <row r="22" spans="1:18" x14ac:dyDescent="0.25">
      <c r="A22" s="2" t="s">
        <v>40</v>
      </c>
      <c r="B22" s="2">
        <v>5</v>
      </c>
      <c r="C22" s="2"/>
      <c r="D22" s="3">
        <v>24.47846889952153</v>
      </c>
      <c r="E22" s="3">
        <v>71.926605504587229</v>
      </c>
      <c r="F22" s="3">
        <v>13.18399999999928</v>
      </c>
      <c r="G22" s="3">
        <v>54.15</v>
      </c>
      <c r="H22" s="3">
        <v>8.2291666666666625</v>
      </c>
      <c r="I22" s="3">
        <v>6.6660000000000057</v>
      </c>
      <c r="J22" s="3">
        <v>12.061999999999999</v>
      </c>
      <c r="K22" s="3">
        <v>75.22</v>
      </c>
      <c r="L22" s="3">
        <v>835.61599999999999</v>
      </c>
      <c r="M22" s="3">
        <v>0.34032565179181684</v>
      </c>
      <c r="N22" s="3">
        <v>6.5802531645569653</v>
      </c>
      <c r="O22" s="3">
        <v>8.8620047859611889E-2</v>
      </c>
      <c r="P22" s="3">
        <v>0.16035628822121775</v>
      </c>
      <c r="Q22" s="3">
        <v>9.0017424271435678E-2</v>
      </c>
      <c r="R22" s="2" t="s">
        <v>3</v>
      </c>
    </row>
    <row r="23" spans="1:18" x14ac:dyDescent="0.25">
      <c r="A23" s="2" t="s">
        <v>41</v>
      </c>
      <c r="B23" s="2">
        <v>2</v>
      </c>
      <c r="C23" s="2"/>
      <c r="D23" s="3">
        <v>28.133971291866029</v>
      </c>
      <c r="E23" s="3">
        <v>138.71559633027525</v>
      </c>
      <c r="F23" s="3">
        <v>224.12799999999947</v>
      </c>
      <c r="G23" s="3">
        <v>50.849999999999987</v>
      </c>
      <c r="H23" s="3">
        <v>4.3750000000000044</v>
      </c>
      <c r="I23" s="3">
        <v>6.6660000000000057</v>
      </c>
      <c r="J23" s="3">
        <v>44.988999999999997</v>
      </c>
      <c r="K23" s="3">
        <v>65.22</v>
      </c>
      <c r="L23" s="3">
        <v>718.94500000000005</v>
      </c>
      <c r="M23" s="3">
        <v>0.2028176501860712</v>
      </c>
      <c r="N23" s="3">
        <v>11.622857142857129</v>
      </c>
      <c r="O23" s="3">
        <v>0.10220791168353274</v>
      </c>
      <c r="P23" s="3">
        <v>0.68980374118368593</v>
      </c>
      <c r="Q23" s="3">
        <v>9.0716257850044155E-2</v>
      </c>
      <c r="R23" s="2" t="s">
        <v>3</v>
      </c>
    </row>
    <row r="24" spans="1:18" x14ac:dyDescent="0.25">
      <c r="A24" s="2" t="s">
        <v>42</v>
      </c>
      <c r="B24" s="2">
        <v>9</v>
      </c>
      <c r="C24" s="2"/>
      <c r="D24" s="3">
        <v>31.578947368421051</v>
      </c>
      <c r="E24" s="3">
        <v>208.0733944954128</v>
      </c>
      <c r="F24" s="3">
        <v>131.84000000000012</v>
      </c>
      <c r="G24" s="3">
        <v>38.4</v>
      </c>
      <c r="H24" s="3">
        <v>8.2291666666666625</v>
      </c>
      <c r="I24" s="3">
        <v>23.33100000000039</v>
      </c>
      <c r="J24" s="3">
        <v>5.9779999999999998</v>
      </c>
      <c r="K24" s="3">
        <v>70.38</v>
      </c>
      <c r="L24" s="3">
        <v>881.67</v>
      </c>
      <c r="M24" s="3">
        <v>0.15176830966304652</v>
      </c>
      <c r="N24" s="3">
        <v>4.6663291139240526</v>
      </c>
      <c r="O24" s="3">
        <v>0.33150042625746506</v>
      </c>
      <c r="P24" s="3">
        <v>8.4938903097470875E-2</v>
      </c>
      <c r="Q24" s="3">
        <v>7.9825785157712062E-2</v>
      </c>
      <c r="R24" s="2" t="s">
        <v>3</v>
      </c>
    </row>
    <row r="25" spans="1:18" x14ac:dyDescent="0.25">
      <c r="A25" s="2" t="s">
        <v>43</v>
      </c>
      <c r="B25" s="2">
        <v>5</v>
      </c>
      <c r="C25" s="2"/>
      <c r="D25" s="3">
        <v>33.33971291866029</v>
      </c>
      <c r="E25" s="3">
        <v>187.52293577981655</v>
      </c>
      <c r="F25" s="3">
        <v>171.39200000000017</v>
      </c>
      <c r="G25" s="3">
        <v>62.150000000000006</v>
      </c>
      <c r="H25" s="3">
        <v>8.8541666666666643</v>
      </c>
      <c r="I25" s="3">
        <v>23.331000000000021</v>
      </c>
      <c r="J25" s="3">
        <v>9.3819999999999997</v>
      </c>
      <c r="K25" s="3">
        <v>71.459999999999994</v>
      </c>
      <c r="L25" s="3">
        <v>740.43700000000001</v>
      </c>
      <c r="M25" s="3">
        <v>0.17779005421399074</v>
      </c>
      <c r="N25" s="3">
        <v>7.0192941176470613</v>
      </c>
      <c r="O25" s="3">
        <v>0.32649034424853096</v>
      </c>
      <c r="P25" s="3">
        <v>0.13129023229778897</v>
      </c>
      <c r="Q25" s="3">
        <v>9.6510574160934684E-2</v>
      </c>
      <c r="R25" s="2" t="s">
        <v>3</v>
      </c>
    </row>
    <row r="26" spans="1:18" x14ac:dyDescent="0.25">
      <c r="A26" s="4" t="s">
        <v>44</v>
      </c>
      <c r="B26" s="4">
        <v>5</v>
      </c>
      <c r="C26" s="4">
        <v>44</v>
      </c>
      <c r="D26" s="5">
        <v>28.593301435406701</v>
      </c>
      <c r="E26" s="5">
        <v>147.71</v>
      </c>
      <c r="F26" s="5">
        <v>257.08799999999985</v>
      </c>
      <c r="G26" s="5">
        <v>22.999999999999996</v>
      </c>
      <c r="H26" s="5">
        <v>30.208333333333339</v>
      </c>
      <c r="I26" s="5">
        <v>36.662999999999847</v>
      </c>
      <c r="J26" s="5">
        <v>33.851999999999997</v>
      </c>
      <c r="K26" s="5">
        <v>359.02</v>
      </c>
      <c r="L26" s="5">
        <v>847.89700000000005</v>
      </c>
      <c r="M26" s="5">
        <v>0.19357728952275879</v>
      </c>
      <c r="N26" s="5">
        <v>0.76137931034482731</v>
      </c>
      <c r="O26" s="5">
        <v>0.10211965907191758</v>
      </c>
      <c r="P26" s="5">
        <v>9.4290011698512616E-2</v>
      </c>
      <c r="Q26" s="5">
        <v>0.42342407155586109</v>
      </c>
      <c r="R26" s="4" t="s">
        <v>19</v>
      </c>
    </row>
    <row r="27" spans="1:18" x14ac:dyDescent="0.25">
      <c r="A27" s="4" t="s">
        <v>45</v>
      </c>
      <c r="B27" s="4">
        <v>4</v>
      </c>
      <c r="C27" s="4">
        <v>42</v>
      </c>
      <c r="D27" s="5">
        <v>25.511961722488039</v>
      </c>
      <c r="E27" s="5">
        <v>148.99</v>
      </c>
      <c r="F27" s="5">
        <v>217.5360000000002</v>
      </c>
      <c r="G27" s="5">
        <v>9.25</v>
      </c>
      <c r="H27" s="5">
        <v>10.11</v>
      </c>
      <c r="I27" s="5">
        <v>6.6660000000000057</v>
      </c>
      <c r="J27" s="5">
        <v>22.010999999999999</v>
      </c>
      <c r="K27" s="5">
        <v>366.35</v>
      </c>
      <c r="L27" s="5">
        <v>847.89700000000005</v>
      </c>
      <c r="M27" s="5">
        <v>0.17123271174231852</v>
      </c>
      <c r="N27" s="5">
        <v>0.91493570722057371</v>
      </c>
      <c r="O27" s="5">
        <v>1.819571448068788E-2</v>
      </c>
      <c r="P27" s="5">
        <v>6.0081888904053492E-2</v>
      </c>
      <c r="Q27" s="5">
        <v>0.43206898951169775</v>
      </c>
      <c r="R27" s="4" t="s">
        <v>19</v>
      </c>
    </row>
    <row r="28" spans="1:18" x14ac:dyDescent="0.25">
      <c r="A28" s="4" t="s">
        <v>46</v>
      </c>
      <c r="B28" s="4">
        <v>9</v>
      </c>
      <c r="C28" s="4">
        <v>49</v>
      </c>
      <c r="D28" s="5">
        <v>31.081339712918663</v>
      </c>
      <c r="E28" s="5">
        <v>175.96</v>
      </c>
      <c r="F28" s="5">
        <v>138.43199999999976</v>
      </c>
      <c r="G28" s="5">
        <v>5.9999999999999991</v>
      </c>
      <c r="H28" s="5">
        <v>18.229166666666671</v>
      </c>
      <c r="I28" s="5">
        <v>29.997000000000028</v>
      </c>
      <c r="J28" s="5">
        <v>22.295999999999999</v>
      </c>
      <c r="K28" s="5">
        <v>372.14</v>
      </c>
      <c r="L28" s="5">
        <v>838.68600000000004</v>
      </c>
      <c r="M28" s="5">
        <v>0.17663866624754865</v>
      </c>
      <c r="N28" s="5">
        <v>0.32914285714285701</v>
      </c>
      <c r="O28" s="5">
        <v>8.060676089643691E-2</v>
      </c>
      <c r="P28" s="5">
        <v>5.9912935991831034E-2</v>
      </c>
      <c r="Q28" s="5">
        <v>0.4437179111133368</v>
      </c>
      <c r="R28" s="4" t="s">
        <v>19</v>
      </c>
    </row>
    <row r="29" spans="1:18" x14ac:dyDescent="0.25">
      <c r="A29" s="4" t="s">
        <v>47</v>
      </c>
      <c r="B29" s="4">
        <v>9</v>
      </c>
      <c r="C29" s="4">
        <v>35</v>
      </c>
      <c r="D29" s="5">
        <v>27.942583732057418</v>
      </c>
      <c r="E29" s="5">
        <v>166.97</v>
      </c>
      <c r="F29" s="5">
        <v>257.08799999999985</v>
      </c>
      <c r="G29" s="5">
        <v>11.499999999999998</v>
      </c>
      <c r="H29" s="5">
        <v>11.666666666666666</v>
      </c>
      <c r="I29" s="5">
        <v>33.330000000000027</v>
      </c>
      <c r="J29" s="5">
        <v>16.940000000000001</v>
      </c>
      <c r="K29" s="5">
        <v>386.34</v>
      </c>
      <c r="L29" s="5">
        <v>817.19399999999996</v>
      </c>
      <c r="M29" s="5">
        <v>0.16735092371119015</v>
      </c>
      <c r="N29" s="5">
        <v>0.98571428571428565</v>
      </c>
      <c r="O29" s="5">
        <v>8.6271160118030821E-2</v>
      </c>
      <c r="P29" s="5">
        <v>4.3847388310814313E-2</v>
      </c>
      <c r="Q29" s="5">
        <v>0.47276411721084588</v>
      </c>
      <c r="R29" s="4" t="s">
        <v>19</v>
      </c>
    </row>
    <row r="30" spans="1:18" x14ac:dyDescent="0.25">
      <c r="A30" s="4" t="s">
        <v>48</v>
      </c>
      <c r="B30" s="4">
        <v>9</v>
      </c>
      <c r="C30" s="4">
        <v>40</v>
      </c>
      <c r="D30" s="5">
        <v>28.708133971291868</v>
      </c>
      <c r="E30" s="5">
        <v>124.59</v>
      </c>
      <c r="F30" s="5">
        <v>415.29599999999965</v>
      </c>
      <c r="G30" s="5">
        <v>6.25</v>
      </c>
      <c r="H30" s="5">
        <v>11.874999999999989</v>
      </c>
      <c r="I30" s="5">
        <v>46.662000000000042</v>
      </c>
      <c r="J30" s="5">
        <v>19.039000000000001</v>
      </c>
      <c r="K30" s="5">
        <v>349.47</v>
      </c>
      <c r="L30" s="5">
        <v>940.00599999999997</v>
      </c>
      <c r="M30" s="5">
        <v>0.23042085216543759</v>
      </c>
      <c r="N30" s="5">
        <v>0.52631578947368474</v>
      </c>
      <c r="O30" s="5">
        <v>0.1335221907459869</v>
      </c>
      <c r="P30" s="5">
        <v>5.4479640598620767E-2</v>
      </c>
      <c r="Q30" s="5">
        <v>0.37177422271772737</v>
      </c>
      <c r="R30" s="4" t="s">
        <v>19</v>
      </c>
    </row>
    <row r="31" spans="1:18" x14ac:dyDescent="0.25">
      <c r="A31" s="4" t="s">
        <v>49</v>
      </c>
      <c r="B31" s="4"/>
      <c r="C31" s="4">
        <v>30</v>
      </c>
      <c r="D31" s="5">
        <v>31.291866028708135</v>
      </c>
      <c r="E31" s="5">
        <v>125.87</v>
      </c>
      <c r="F31" s="5">
        <v>520.76800000000048</v>
      </c>
      <c r="G31" s="5">
        <v>7</v>
      </c>
      <c r="H31" s="5">
        <v>11.979166666666666</v>
      </c>
      <c r="I31" s="5">
        <v>26.664000000000023</v>
      </c>
      <c r="J31" s="5">
        <v>44.911999999999999</v>
      </c>
      <c r="K31" s="5">
        <v>339.55</v>
      </c>
      <c r="L31" s="5">
        <v>823.33500000000004</v>
      </c>
      <c r="M31" s="5">
        <v>0.24860463993571252</v>
      </c>
      <c r="N31" s="5">
        <v>0.58434782608695657</v>
      </c>
      <c r="O31" s="5">
        <v>7.8527462818436228E-2</v>
      </c>
      <c r="P31" s="5">
        <v>0.13226917979678987</v>
      </c>
      <c r="Q31" s="5">
        <v>0.41240807204843716</v>
      </c>
      <c r="R31" s="4" t="s">
        <v>19</v>
      </c>
    </row>
    <row r="32" spans="1:18" x14ac:dyDescent="0.25">
      <c r="A32" s="4" t="s">
        <v>50</v>
      </c>
      <c r="B32" s="4">
        <v>6</v>
      </c>
      <c r="C32" s="4">
        <v>35</v>
      </c>
      <c r="D32" s="5">
        <v>13.665071770334928</v>
      </c>
      <c r="E32" s="5">
        <v>208.07</v>
      </c>
      <c r="F32" s="5">
        <v>257.08799999999985</v>
      </c>
      <c r="G32" s="5">
        <v>19.75</v>
      </c>
      <c r="H32" s="5">
        <v>9.0624999999999964</v>
      </c>
      <c r="I32" s="5">
        <v>39.996000000000038</v>
      </c>
      <c r="J32" s="5">
        <v>25.771999999999998</v>
      </c>
      <c r="K32" s="5">
        <v>305.41000000000003</v>
      </c>
      <c r="L32" s="5">
        <v>844.827</v>
      </c>
      <c r="M32" s="5">
        <v>6.5675358150309643E-2</v>
      </c>
      <c r="N32" s="5">
        <v>2.179310344827587</v>
      </c>
      <c r="O32" s="5">
        <v>0.13095838381192507</v>
      </c>
      <c r="P32" s="5">
        <v>8.4384925182541495E-2</v>
      </c>
      <c r="Q32" s="5">
        <v>0.36150596512658806</v>
      </c>
      <c r="R32" s="4" t="s">
        <v>19</v>
      </c>
    </row>
    <row r="33" spans="1:18" x14ac:dyDescent="0.25">
      <c r="A33" s="4" t="s">
        <v>51</v>
      </c>
      <c r="B33" s="4">
        <v>7</v>
      </c>
      <c r="C33" s="4">
        <v>36</v>
      </c>
      <c r="D33" s="5">
        <v>20.650717703349283</v>
      </c>
      <c r="E33" s="5">
        <v>200.37</v>
      </c>
      <c r="F33" s="5">
        <v>382.33600000000035</v>
      </c>
      <c r="G33" s="5">
        <v>14.500000000000002</v>
      </c>
      <c r="H33" s="5">
        <v>10.416666666666677</v>
      </c>
      <c r="I33" s="5">
        <v>49.995000000000047</v>
      </c>
      <c r="J33" s="5">
        <v>49.905999999999999</v>
      </c>
      <c r="K33" s="5">
        <v>279.38</v>
      </c>
      <c r="L33" s="5">
        <v>887.81100000000004</v>
      </c>
      <c r="M33" s="5">
        <v>0.10306292211084135</v>
      </c>
      <c r="N33" s="5">
        <v>1.3919999999999988</v>
      </c>
      <c r="O33" s="5">
        <v>0.17894981745293168</v>
      </c>
      <c r="P33" s="5">
        <v>0.17863125492161214</v>
      </c>
      <c r="Q33" s="5">
        <v>0.31468409379924328</v>
      </c>
      <c r="R33" s="4" t="s">
        <v>19</v>
      </c>
    </row>
    <row r="34" spans="1:18" x14ac:dyDescent="0.25">
      <c r="A34" s="4" t="s">
        <v>52</v>
      </c>
      <c r="B34" s="4">
        <v>5</v>
      </c>
      <c r="C34" s="4">
        <v>33</v>
      </c>
      <c r="D34" s="5">
        <v>25.49282296650718</v>
      </c>
      <c r="E34" s="5">
        <v>351.03</v>
      </c>
      <c r="F34" s="5">
        <v>395.51999999999964</v>
      </c>
      <c r="G34" s="5">
        <v>12.25</v>
      </c>
      <c r="H34" s="5">
        <v>9.8958333333333321</v>
      </c>
      <c r="I34" s="5">
        <v>43.328999999999851</v>
      </c>
      <c r="J34" s="5">
        <v>42.16</v>
      </c>
      <c r="K34" s="5">
        <v>438.06</v>
      </c>
      <c r="L34" s="5">
        <v>912.37300000000005</v>
      </c>
      <c r="M34" s="5">
        <v>7.2622918173680828E-2</v>
      </c>
      <c r="N34" s="5">
        <v>1.2378947368421054</v>
      </c>
      <c r="O34" s="5">
        <v>9.891110806738769E-2</v>
      </c>
      <c r="P34" s="5">
        <v>9.6242523855179646E-2</v>
      </c>
      <c r="Q34" s="5">
        <v>0.4801325773559717</v>
      </c>
      <c r="R34" s="4" t="s">
        <v>19</v>
      </c>
    </row>
    <row r="35" spans="1:18" x14ac:dyDescent="0.25">
      <c r="A35" s="4" t="s">
        <v>53</v>
      </c>
      <c r="B35" s="4">
        <v>11</v>
      </c>
      <c r="C35" s="4">
        <v>32</v>
      </c>
      <c r="D35" s="5">
        <v>26.354066985645932</v>
      </c>
      <c r="E35" s="5">
        <v>224.77</v>
      </c>
      <c r="F35" s="5">
        <v>171.3919999999998</v>
      </c>
      <c r="G35" s="5">
        <v>16.25</v>
      </c>
      <c r="H35" s="5">
        <v>11.250000000000011</v>
      </c>
      <c r="I35" s="5">
        <v>19.998000000000019</v>
      </c>
      <c r="J35" s="5">
        <v>52.5</v>
      </c>
      <c r="K35" s="5">
        <v>376.9</v>
      </c>
      <c r="L35" s="5">
        <v>814.12400000000002</v>
      </c>
      <c r="M35" s="5">
        <v>0.11724904117829751</v>
      </c>
      <c r="N35" s="5">
        <v>1.4444444444444431</v>
      </c>
      <c r="O35" s="5">
        <v>5.305916688776869E-2</v>
      </c>
      <c r="P35" s="5">
        <v>0.13929424250464315</v>
      </c>
      <c r="Q35" s="5">
        <v>0.4629515896841267</v>
      </c>
      <c r="R35" s="4" t="s">
        <v>19</v>
      </c>
    </row>
    <row r="36" spans="1:18" x14ac:dyDescent="0.25">
      <c r="A36" s="4" t="s">
        <v>54</v>
      </c>
      <c r="B36" s="4">
        <v>8</v>
      </c>
      <c r="C36" s="4">
        <v>41</v>
      </c>
      <c r="D36" s="5">
        <v>26.315789473684212</v>
      </c>
      <c r="E36" s="5">
        <v>282.57</v>
      </c>
      <c r="F36" s="5">
        <v>197.75999999999982</v>
      </c>
      <c r="G36" s="5">
        <v>10.749999999999996</v>
      </c>
      <c r="H36" s="5">
        <v>10.729166666666666</v>
      </c>
      <c r="I36" s="5">
        <v>43.329000000000036</v>
      </c>
      <c r="J36" s="5">
        <v>39.024999999999999</v>
      </c>
      <c r="K36" s="5">
        <v>294.79000000000002</v>
      </c>
      <c r="L36" s="5">
        <v>817.19399999999996</v>
      </c>
      <c r="M36" s="5">
        <v>9.3130160575022866E-2</v>
      </c>
      <c r="N36" s="5">
        <v>1.0019417475728152</v>
      </c>
      <c r="O36" s="5">
        <v>0.14698259778147166</v>
      </c>
      <c r="P36" s="5">
        <v>0.13238237389327995</v>
      </c>
      <c r="Q36" s="5">
        <v>0.36073441557329111</v>
      </c>
      <c r="R36" s="4" t="s">
        <v>19</v>
      </c>
    </row>
    <row r="37" spans="1:18" x14ac:dyDescent="0.25">
      <c r="A37" s="4" t="s">
        <v>55</v>
      </c>
      <c r="B37" s="4">
        <v>5</v>
      </c>
      <c r="C37" s="4">
        <v>30</v>
      </c>
      <c r="D37" s="5">
        <v>18.392344497607656</v>
      </c>
      <c r="E37" s="5">
        <v>218.35</v>
      </c>
      <c r="F37" s="5">
        <v>355.9680000000003</v>
      </c>
      <c r="G37" s="5">
        <v>11.25</v>
      </c>
      <c r="H37" s="5">
        <v>9.3749999999999858</v>
      </c>
      <c r="I37" s="5">
        <v>29.997000000000028</v>
      </c>
      <c r="J37" s="5">
        <v>26.902000000000001</v>
      </c>
      <c r="K37" s="5">
        <v>290.44</v>
      </c>
      <c r="L37" s="5">
        <v>841.75699999999995</v>
      </c>
      <c r="M37" s="5">
        <v>8.4233315766465103E-2</v>
      </c>
      <c r="N37" s="5">
        <v>1.2000000000000017</v>
      </c>
      <c r="O37" s="5">
        <v>0.10328122848092559</v>
      </c>
      <c r="P37" s="5">
        <v>9.2624982784740392E-2</v>
      </c>
      <c r="Q37" s="5">
        <v>0.34504019568592836</v>
      </c>
      <c r="R37" s="4" t="s">
        <v>19</v>
      </c>
    </row>
    <row r="38" spans="1:18" x14ac:dyDescent="0.25">
      <c r="A38" s="4" t="s">
        <v>56</v>
      </c>
      <c r="B38" s="4">
        <v>1.6</v>
      </c>
      <c r="C38" s="4">
        <v>38.5</v>
      </c>
      <c r="D38" s="5">
        <v>27.52153110047847</v>
      </c>
      <c r="E38" s="5">
        <v>276.14999999999998</v>
      </c>
      <c r="F38" s="5">
        <v>468.0319999999997</v>
      </c>
      <c r="G38" s="5">
        <v>12.25</v>
      </c>
      <c r="H38" s="5">
        <v>10.000000000000009</v>
      </c>
      <c r="I38" s="5">
        <v>46.662000000000042</v>
      </c>
      <c r="J38" s="5">
        <v>23.922999999999998</v>
      </c>
      <c r="K38" s="5">
        <v>310.11</v>
      </c>
      <c r="L38" s="5">
        <v>817.19399999999996</v>
      </c>
      <c r="M38" s="5">
        <v>9.9661528518842912E-2</v>
      </c>
      <c r="N38" s="5">
        <v>1.224999999999999</v>
      </c>
      <c r="O38" s="5">
        <v>0.15046918835252021</v>
      </c>
      <c r="P38" s="5">
        <v>7.7143594208506652E-2</v>
      </c>
      <c r="Q38" s="5">
        <v>0.37948149399041115</v>
      </c>
      <c r="R38" s="4" t="s">
        <v>19</v>
      </c>
    </row>
    <row r="39" spans="1:18" x14ac:dyDescent="0.25">
      <c r="D39" s="8">
        <f>TTEST(D2:D25, D26:D38, 2, 2)</f>
        <v>7.7055261705049932E-4</v>
      </c>
      <c r="E39" s="8">
        <f t="shared" ref="E39:L39" si="7">TTEST(E2:E25, E26:E38, 2, 2)</f>
        <v>8.5982108427384053E-3</v>
      </c>
      <c r="F39" s="8">
        <f t="shared" si="7"/>
        <v>1.244446432021132E-2</v>
      </c>
      <c r="G39" s="8">
        <f t="shared" si="7"/>
        <v>3.0214984465743162E-3</v>
      </c>
      <c r="H39" s="8">
        <f t="shared" si="7"/>
        <v>8.4982213325243071E-5</v>
      </c>
      <c r="I39" s="8">
        <f t="shared" si="7"/>
        <v>3.5965959225199004E-2</v>
      </c>
      <c r="J39" s="8">
        <f t="shared" si="7"/>
        <v>2.1460478721108265E-2</v>
      </c>
      <c r="K39" s="8">
        <f t="shared" si="7"/>
        <v>1.1659262816407429E-25</v>
      </c>
      <c r="L39" s="8">
        <f t="shared" si="7"/>
        <v>1.1778918534066625E-2</v>
      </c>
      <c r="M39" s="8">
        <f>TTEST(M2:M25, M26:M38, 2, 2)</f>
        <v>4.4299188766816107E-3</v>
      </c>
      <c r="N39" s="8">
        <f>TTEST(N2:N25, N26:N38, 2, 2)</f>
        <v>1.494385466002148E-4</v>
      </c>
      <c r="O39" s="8">
        <f>TTEST(O2:O25, O26:O38, 2, 2)</f>
        <v>2.5060058458527459E-3</v>
      </c>
      <c r="P39" s="8">
        <f>TTEST(P2:P25, P26:P38, 2, 2)</f>
        <v>3.3025734059945401E-3</v>
      </c>
      <c r="Q39" s="8">
        <f>TTEST(Q2:Q25, Q26:Q38, 2, 2)</f>
        <v>4.2469744893561849E-25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Grizli777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Afaf Hatem</cp:lastModifiedBy>
  <cp:revision/>
  <cp:lastPrinted>2016-05-24T15:12:05Z</cp:lastPrinted>
  <dcterms:created xsi:type="dcterms:W3CDTF">2016-04-30T11:53:54Z</dcterms:created>
  <dcterms:modified xsi:type="dcterms:W3CDTF">2019-12-15T07:03:03Z</dcterms:modified>
</cp:coreProperties>
</file>