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Research\PhD\bilego2 article\ver 17022019\"/>
    </mc:Choice>
  </mc:AlternateContent>
  <xr:revisionPtr revIDLastSave="0" documentId="13_ncr:1_{C629F98B-F3F6-4FCF-B8A4-40B78221D66E}" xr6:coauthVersionLast="40" xr6:coauthVersionMax="40" xr10:uidLastSave="{00000000-0000-0000-0000-000000000000}"/>
  <bookViews>
    <workbookView xWindow="-120" yWindow="-120" windowWidth="29040" windowHeight="15840" tabRatio="754" activeTab="1" xr2:uid="{00000000-000D-0000-FFFF-FFFF00000000}"/>
  </bookViews>
  <sheets>
    <sheet name="a. Description" sheetId="2" r:id="rId1"/>
    <sheet name="b. Experiment details" sheetId="1" r:id="rId2"/>
    <sheet name="c. Simulated media" sheetId="3" r:id="rId3"/>
    <sheet name="d. Simulation results" sheetId="9" r:id="rId4"/>
    <sheet name="Comparison - Figure 3" sheetId="13" r:id="rId5"/>
    <sheet name="e. Comparison" sheetId="12" r:id="rId6"/>
  </sheets>
  <definedNames>
    <definedName name="_xlnm._FilterDatabase" localSheetId="3" hidden="1">'d. Simulation results'!$A$1:$K$241</definedName>
    <definedName name="Ethanol.production" localSheetId="3">'d. Simulation results'!$A$1:$L$1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2" l="1"/>
  <c r="C6" i="12"/>
  <c r="C5" i="12"/>
  <c r="C4" i="12"/>
  <c r="BC4" i="1" l="1"/>
  <c r="E7" i="12" l="1"/>
  <c r="E6" i="12"/>
  <c r="E5" i="12"/>
  <c r="E4" i="12"/>
  <c r="F4" i="12"/>
  <c r="F5" i="12"/>
  <c r="F6" i="12"/>
  <c r="F7" i="12"/>
  <c r="I7" i="12" l="1"/>
  <c r="I6" i="12"/>
  <c r="I5" i="12"/>
  <c r="I4" i="12"/>
  <c r="H7" i="12"/>
  <c r="H6" i="12"/>
  <c r="H5" i="12"/>
  <c r="H4" i="12"/>
  <c r="G7" i="12"/>
  <c r="G6" i="12"/>
  <c r="G5" i="12"/>
  <c r="G4" i="12"/>
  <c r="CR15" i="1" l="1"/>
  <c r="CK15" i="1"/>
  <c r="BR15" i="1"/>
  <c r="BC15" i="1"/>
  <c r="AP15" i="1"/>
  <c r="AI15" i="1"/>
  <c r="AB15" i="1"/>
  <c r="CR14" i="1"/>
  <c r="CK14" i="1"/>
  <c r="BR14" i="1"/>
  <c r="BC14" i="1"/>
  <c r="AP14" i="1"/>
  <c r="AI14" i="1"/>
  <c r="AB14" i="1"/>
  <c r="CR13" i="1"/>
  <c r="CK13" i="1"/>
  <c r="BR13" i="1"/>
  <c r="BC13" i="1"/>
  <c r="AP13" i="1"/>
  <c r="AI13" i="1"/>
  <c r="AB13" i="1"/>
  <c r="CR12" i="1"/>
  <c r="CK12" i="1"/>
  <c r="BR12" i="1"/>
  <c r="BC12" i="1"/>
  <c r="AP12" i="1"/>
  <c r="AI12" i="1"/>
  <c r="AB12" i="1"/>
  <c r="CR11" i="1"/>
  <c r="CK11" i="1"/>
  <c r="BR11" i="1"/>
  <c r="BC11" i="1"/>
  <c r="AP11" i="1"/>
  <c r="AI11" i="1"/>
  <c r="AB11" i="1"/>
  <c r="CR10" i="1"/>
  <c r="CK10" i="1"/>
  <c r="BR10" i="1"/>
  <c r="BC10" i="1"/>
  <c r="AP10" i="1"/>
  <c r="AI10" i="1"/>
  <c r="AB10" i="1"/>
  <c r="CR9" i="1"/>
  <c r="CK9" i="1"/>
  <c r="BR9" i="1"/>
  <c r="BC9" i="1"/>
  <c r="AP9" i="1"/>
  <c r="AI9" i="1"/>
  <c r="AB9" i="1"/>
  <c r="CR8" i="1"/>
  <c r="CK8" i="1"/>
  <c r="BR8" i="1"/>
  <c r="BC8" i="1"/>
  <c r="AP8" i="1"/>
  <c r="AI8" i="1"/>
  <c r="AB8" i="1"/>
  <c r="CR7" i="1"/>
  <c r="CK7" i="1"/>
  <c r="BR7" i="1"/>
  <c r="BC7" i="1"/>
  <c r="AP7" i="1"/>
  <c r="AI7" i="1"/>
  <c r="AB7" i="1"/>
  <c r="CR6" i="1"/>
  <c r="CK6" i="1"/>
  <c r="BR6" i="1"/>
  <c r="BC6" i="1"/>
  <c r="AP6" i="1"/>
  <c r="AI6" i="1"/>
  <c r="AB6" i="1"/>
  <c r="CR5" i="1"/>
  <c r="CK5" i="1"/>
  <c r="BR5" i="1"/>
  <c r="BC5" i="1"/>
  <c r="AP5" i="1"/>
  <c r="AI5" i="1"/>
  <c r="AB5" i="1"/>
  <c r="A5" i="1"/>
  <c r="A6" i="1" s="1"/>
  <c r="A7" i="1" s="1"/>
  <c r="A8" i="1" s="1"/>
  <c r="A9" i="1" s="1"/>
  <c r="A10" i="1" s="1"/>
  <c r="A11" i="1" s="1"/>
  <c r="A12" i="1" s="1"/>
  <c r="A13" i="1" s="1"/>
  <c r="A14" i="1" s="1"/>
  <c r="A15" i="1" s="1"/>
  <c r="CR4" i="1"/>
  <c r="CK4" i="1"/>
  <c r="BR4" i="1"/>
  <c r="AP4" i="1"/>
  <c r="AI4" i="1"/>
  <c r="AB4" i="1"/>
  <c r="F19" i="3" l="1"/>
  <c r="G43" i="3"/>
  <c r="F23" i="3"/>
  <c r="F24" i="3"/>
  <c r="F15" i="3"/>
  <c r="E16" i="3"/>
  <c r="E43" i="3"/>
  <c r="E19" i="3"/>
  <c r="E15" i="3"/>
  <c r="E23" i="3"/>
  <c r="E24" i="3"/>
  <c r="F16" i="3"/>
  <c r="F43" i="3"/>
  <c r="G23" i="3"/>
  <c r="G19" i="3"/>
  <c r="G15" i="3"/>
  <c r="G24" i="3"/>
  <c r="G16" i="3"/>
  <c r="D43" i="3"/>
  <c r="D24" i="3"/>
  <c r="D23" i="3"/>
  <c r="D19" i="3"/>
  <c r="D16" i="3"/>
  <c r="D15"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thanol.production11" type="6" refreshedVersion="4" background="1" saveData="1">
    <textPr codePage="862" sourceFile="C:\Users\edwardv\Documents\Research\PhD Research\Metabolic Engineering\articles\distributed biolego 2.0\suppl and figures\Ethanol.production.tab">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<sst xmlns="http://schemas.openxmlformats.org/spreadsheetml/2006/main" count="1044" uniqueCount="236">
  <si>
    <t xml:space="preserve">Hydrolysis </t>
  </si>
  <si>
    <t>sugar mg/ml</t>
  </si>
  <si>
    <t xml:space="preserve">Fermentation conditions </t>
  </si>
  <si>
    <t>Experiment number</t>
  </si>
  <si>
    <t>date</t>
  </si>
  <si>
    <t>name</t>
  </si>
  <si>
    <t>Algae type</t>
  </si>
  <si>
    <t>Source</t>
  </si>
  <si>
    <t>solid load (%)</t>
  </si>
  <si>
    <t>particale size (1-7)</t>
  </si>
  <si>
    <t xml:space="preserve">Protein content </t>
  </si>
  <si>
    <t>N(%)</t>
  </si>
  <si>
    <t>C(%)</t>
  </si>
  <si>
    <t>H(%)</t>
  </si>
  <si>
    <t>S(%)</t>
  </si>
  <si>
    <t>Ash</t>
  </si>
  <si>
    <t>acid</t>
  </si>
  <si>
    <t>time (min)</t>
  </si>
  <si>
    <t>temperature</t>
  </si>
  <si>
    <t>enzyme</t>
  </si>
  <si>
    <t>time (hr)</t>
  </si>
  <si>
    <t xml:space="preserve">Rh </t>
  </si>
  <si>
    <t>Gal</t>
  </si>
  <si>
    <t>Glu</t>
  </si>
  <si>
    <t>Xyl</t>
  </si>
  <si>
    <t>Fructose</t>
  </si>
  <si>
    <t>GLUAcid</t>
  </si>
  <si>
    <t>Ethanol (ug /mg sugar)</t>
  </si>
  <si>
    <t>Fermentation organisms step 1</t>
  </si>
  <si>
    <t>temperature+rpm</t>
  </si>
  <si>
    <t>Aerobic/Anaerobic</t>
  </si>
  <si>
    <t xml:space="preserve">Ethanol evapuration </t>
  </si>
  <si>
    <t>Fermentation organisms step 2</t>
  </si>
  <si>
    <t>YE- A</t>
  </si>
  <si>
    <t>H2SO4 2%</t>
  </si>
  <si>
    <t>mix</t>
  </si>
  <si>
    <t>45 150 rpm</t>
  </si>
  <si>
    <t xml:space="preserve">Yeast  S. cerevisiae </t>
  </si>
  <si>
    <t>32 C, 150 rpm</t>
  </si>
  <si>
    <t>Aerobic</t>
  </si>
  <si>
    <t>25 min in 80 c</t>
  </si>
  <si>
    <t>30 min 121 c</t>
  </si>
  <si>
    <t xml:space="preserve"> E.coli k-12 MG1655 WT </t>
  </si>
  <si>
    <t>YE- B</t>
  </si>
  <si>
    <t>YE- C</t>
  </si>
  <si>
    <t>YY- A</t>
  </si>
  <si>
    <t>YY -B</t>
  </si>
  <si>
    <t xml:space="preserve">YY -C </t>
  </si>
  <si>
    <t>EY- A</t>
  </si>
  <si>
    <t>37 C, 150 rpm</t>
  </si>
  <si>
    <t>EY- B</t>
  </si>
  <si>
    <t>EY -C</t>
  </si>
  <si>
    <t>EE- A</t>
  </si>
  <si>
    <t>EE -B</t>
  </si>
  <si>
    <t>EE-C</t>
  </si>
  <si>
    <t>Organisms used, and starter medium</t>
  </si>
  <si>
    <t>Ulva hydrolysis</t>
  </si>
  <si>
    <t xml:space="preserve">Fermentation </t>
  </si>
  <si>
    <t>Sugar and ethanol analysis</t>
  </si>
  <si>
    <t>Total Ethanol (ug /mg sugar)</t>
  </si>
  <si>
    <t>Experimental Setup</t>
  </si>
  <si>
    <t>MetaboliteName</t>
  </si>
  <si>
    <t>MetaboliteCode</t>
  </si>
  <si>
    <t>3,6-anhydrogalactose</t>
  </si>
  <si>
    <t>mc4770</t>
  </si>
  <si>
    <t>4-Aminobenzoic acid</t>
  </si>
  <si>
    <t>mc521</t>
  </si>
  <si>
    <t>Acetic acid</t>
  </si>
  <si>
    <t>mc33</t>
  </si>
  <si>
    <t>Adenine</t>
  </si>
  <si>
    <t>mc143</t>
  </si>
  <si>
    <t>alpha-Linolenic acid</t>
  </si>
  <si>
    <t>mc4731</t>
  </si>
  <si>
    <t>Arachidic acid</t>
  </si>
  <si>
    <t>mc4729</t>
  </si>
  <si>
    <t>Arachidonic acid</t>
  </si>
  <si>
    <t>mc215</t>
  </si>
  <si>
    <t>Ascorbic acid</t>
  </si>
  <si>
    <t>mc70</t>
  </si>
  <si>
    <t>Aspartic acid</t>
  </si>
  <si>
    <t>mc13087</t>
  </si>
  <si>
    <t>Behenic acid</t>
  </si>
  <si>
    <t>mc6123</t>
  </si>
  <si>
    <t>Cob(I)alamin</t>
  </si>
  <si>
    <t>mc756</t>
  </si>
  <si>
    <t>Cysteine</t>
  </si>
  <si>
    <t>mc654</t>
  </si>
  <si>
    <t>Cystine</t>
  </si>
  <si>
    <t>mc1214</t>
  </si>
  <si>
    <t>D-Galactose</t>
  </si>
  <si>
    <t>mc121</t>
  </si>
  <si>
    <t>D-Glucose</t>
  </si>
  <si>
    <t>mc31</t>
  </si>
  <si>
    <t>D-Mannose</t>
  </si>
  <si>
    <t>mc155</t>
  </si>
  <si>
    <t>Docosahexaenoic acid</t>
  </si>
  <si>
    <t>mc4733</t>
  </si>
  <si>
    <t>D-Xylose</t>
  </si>
  <si>
    <t>mc177</t>
  </si>
  <si>
    <t>Eicosadienoic acid</t>
  </si>
  <si>
    <t>mc13176</t>
  </si>
  <si>
    <t>Eicosenoic acid</t>
  </si>
  <si>
    <t>mc13177</t>
  </si>
  <si>
    <t>Ferulic acid</t>
  </si>
  <si>
    <t>mc1256</t>
  </si>
  <si>
    <t>mc1258</t>
  </si>
  <si>
    <t>Glucuronic Acid</t>
  </si>
  <si>
    <t>mc187</t>
  </si>
  <si>
    <t>Glutamine</t>
  </si>
  <si>
    <t>mc285</t>
  </si>
  <si>
    <t>Glycine</t>
  </si>
  <si>
    <t>mc37</t>
  </si>
  <si>
    <t>L-Alanine</t>
  </si>
  <si>
    <t>mc41</t>
  </si>
  <si>
    <t>L-Arabinose</t>
  </si>
  <si>
    <t>mc254</t>
  </si>
  <si>
    <t>L-Arginine</t>
  </si>
  <si>
    <t>mc60</t>
  </si>
  <si>
    <t>L-Asparagine</t>
  </si>
  <si>
    <t>mc148</t>
  </si>
  <si>
    <t>L-Aspartic acid</t>
  </si>
  <si>
    <t>mc49</t>
  </si>
  <si>
    <t>L-Glutamic acid</t>
  </si>
  <si>
    <t>mc25</t>
  </si>
  <si>
    <t>L-Histidine</t>
  </si>
  <si>
    <t>mc132</t>
  </si>
  <si>
    <t>L-Iduronic Acid</t>
  </si>
  <si>
    <t>mc4768</t>
  </si>
  <si>
    <t>Lignin</t>
  </si>
  <si>
    <t>mc4110</t>
  </si>
  <si>
    <t>Linoleic acid</t>
  </si>
  <si>
    <t>mc1329</t>
  </si>
  <si>
    <t>L-Isoleucine</t>
  </si>
  <si>
    <t>mc381</t>
  </si>
  <si>
    <t>L-Leucine</t>
  </si>
  <si>
    <t>mc120</t>
  </si>
  <si>
    <t>L-Lysine</t>
  </si>
  <si>
    <t>mc47</t>
  </si>
  <si>
    <t>L-Methionine</t>
  </si>
  <si>
    <t>mc71</t>
  </si>
  <si>
    <t>L-Phenylalanine</t>
  </si>
  <si>
    <t>mc77</t>
  </si>
  <si>
    <t>L-Proline</t>
  </si>
  <si>
    <t>mc144</t>
  </si>
  <si>
    <t>L-Rhamnose</t>
  </si>
  <si>
    <t>mc467</t>
  </si>
  <si>
    <t>L-Serine</t>
  </si>
  <si>
    <t>mc63</t>
  </si>
  <si>
    <t>L-Threonine</t>
  </si>
  <si>
    <t>mc184</t>
  </si>
  <si>
    <t>L-Tryptophan</t>
  </si>
  <si>
    <t>mc76</t>
  </si>
  <si>
    <t>L-Tyrosine</t>
  </si>
  <si>
    <t>mc80</t>
  </si>
  <si>
    <t>L-Valine</t>
  </si>
  <si>
    <t>mc179</t>
  </si>
  <si>
    <t>myo-Inositol</t>
  </si>
  <si>
    <t>mc134</t>
  </si>
  <si>
    <t>Myristic acid</t>
  </si>
  <si>
    <t>mc4728</t>
  </si>
  <si>
    <t>myristoleic acid</t>
  </si>
  <si>
    <t>mc6162</t>
  </si>
  <si>
    <t>Oleic acid</t>
  </si>
  <si>
    <t>mc636</t>
  </si>
  <si>
    <t>Palmitic acid</t>
  </si>
  <si>
    <t>mc244</t>
  </si>
  <si>
    <t>Palmitoleic acid</t>
  </si>
  <si>
    <t>mc6199</t>
  </si>
  <si>
    <t>Pentadecanoic acid</t>
  </si>
  <si>
    <t>mc13188</t>
  </si>
  <si>
    <t>Stearic acid</t>
  </si>
  <si>
    <t>mc1283</t>
  </si>
  <si>
    <t>Uracil</t>
  </si>
  <si>
    <t>mc104</t>
  </si>
  <si>
    <t>vitamin A</t>
  </si>
  <si>
    <t>mc434</t>
  </si>
  <si>
    <t>Simulations</t>
  </si>
  <si>
    <t>Media Name</t>
  </si>
  <si>
    <t>Oxygen</t>
  </si>
  <si>
    <t>Pipe Steps</t>
  </si>
  <si>
    <t>First Organism Name</t>
  </si>
  <si>
    <t>First Organism Growth Rate</t>
  </si>
  <si>
    <t>Second Organism Name</t>
  </si>
  <si>
    <t>Second Organism Growth Rate</t>
  </si>
  <si>
    <t>Minimal Ethanol metabolite Production [g/Kg]</t>
  </si>
  <si>
    <t>Maximal Ethanol metabolite Production [g/Kg]</t>
  </si>
  <si>
    <t>The simulations were performed on the same media both in aerobic and anaerobic modes. BioLego predicted no ethanol production in the presence of O2 and slightly higher ethanol production in the absense of O2. These differences can be explained by low amounts of O2 in tube.</t>
  </si>
  <si>
    <t xml:space="preserve">hydrolysis </t>
  </si>
  <si>
    <t>fermentation  step 1</t>
  </si>
  <si>
    <t>Between fermentation steps</t>
  </si>
  <si>
    <t>fermentation step 2</t>
  </si>
  <si>
    <t>sugar mg/mg DW</t>
  </si>
  <si>
    <t>sugar mg/mg without enzyme sugar</t>
  </si>
  <si>
    <t>solid load enzyme hy (%)</t>
  </si>
  <si>
    <t>Reading Big cage 3 May 2017</t>
  </si>
  <si>
    <t>Minimal Ethanol metabolite Carbon Utilization [%] [g/Kg]</t>
  </si>
  <si>
    <t>Maximal Ethanol metabolite Carbon Utilization [%] [g/Kg]</t>
  </si>
  <si>
    <t>E. coli</t>
  </si>
  <si>
    <t>S. cerevisiae WT</t>
  </si>
  <si>
    <t>UlvaLactuca_Literature</t>
  </si>
  <si>
    <t>UL_AG_InitialSugars</t>
  </si>
  <si>
    <t>UL_AG_NoEnzymeSugars</t>
  </si>
  <si>
    <t>UL_AG_AfterYeast</t>
  </si>
  <si>
    <t>UL_AG_AfterEcoli</t>
  </si>
  <si>
    <t>total sugar</t>
  </si>
  <si>
    <r>
      <t>Simulated (O</t>
    </r>
    <r>
      <rPr>
        <b/>
        <vertAlign val="subscript"/>
        <sz val="11"/>
        <color theme="1"/>
        <rFont val="Calibri"/>
        <family val="2"/>
        <scheme val="minor"/>
      </rPr>
      <t>2</t>
    </r>
    <r>
      <rPr>
        <b/>
        <sz val="11"/>
        <color theme="1"/>
        <rFont val="Calibri"/>
        <family val="2"/>
        <scheme val="minor"/>
      </rPr>
      <t>=0.5)</t>
    </r>
  </si>
  <si>
    <r>
      <t>Simulated (O</t>
    </r>
    <r>
      <rPr>
        <b/>
        <vertAlign val="subscript"/>
        <sz val="11"/>
        <color theme="1"/>
        <rFont val="Calibri"/>
        <family val="2"/>
        <scheme val="minor"/>
      </rPr>
      <t>2</t>
    </r>
    <r>
      <rPr>
        <b/>
        <sz val="11"/>
        <color theme="1"/>
        <rFont val="Calibri"/>
        <family val="2"/>
        <scheme val="minor"/>
      </rPr>
      <t>=1)</t>
    </r>
  </si>
  <si>
    <r>
      <t>Simulated (O</t>
    </r>
    <r>
      <rPr>
        <b/>
        <vertAlign val="subscript"/>
        <sz val="11"/>
        <color theme="1"/>
        <rFont val="Calibri"/>
        <family val="2"/>
        <scheme val="minor"/>
      </rPr>
      <t>2</t>
    </r>
    <r>
      <rPr>
        <b/>
        <sz val="11"/>
        <color theme="1"/>
        <rFont val="Calibri"/>
        <family val="2"/>
        <scheme val="minor"/>
      </rPr>
      <t>=1.5)</t>
    </r>
  </si>
  <si>
    <r>
      <t>Simulated (O</t>
    </r>
    <r>
      <rPr>
        <b/>
        <vertAlign val="subscript"/>
        <sz val="11"/>
        <color theme="1"/>
        <rFont val="Calibri"/>
        <family val="2"/>
        <scheme val="minor"/>
      </rPr>
      <t>2</t>
    </r>
    <r>
      <rPr>
        <b/>
        <sz val="11"/>
        <color theme="1"/>
        <rFont val="Calibri"/>
        <family val="2"/>
        <scheme val="minor"/>
      </rPr>
      <t>=2)</t>
    </r>
  </si>
  <si>
    <t xml:space="preserve">Oxygen units: </t>
  </si>
  <si>
    <r>
      <t>mmol*h</t>
    </r>
    <r>
      <rPr>
        <vertAlign val="superscript"/>
        <sz val="11"/>
        <color theme="1"/>
        <rFont val="Calibri"/>
        <family val="2"/>
        <scheme val="minor"/>
      </rPr>
      <t>-1</t>
    </r>
    <r>
      <rPr>
        <sz val="11"/>
        <color theme="1"/>
        <rFont val="Calibri"/>
        <family val="2"/>
        <scheme val="minor"/>
      </rPr>
      <t>*gDW-1</t>
    </r>
  </si>
  <si>
    <t>Average over experiments</t>
  </si>
  <si>
    <t>Yeast</t>
  </si>
  <si>
    <t>E.coli --&gt; Yeast</t>
  </si>
  <si>
    <t>Yeast --&gt; E.coli</t>
  </si>
  <si>
    <t>E.coli</t>
  </si>
  <si>
    <r>
      <t>Simulated (O</t>
    </r>
    <r>
      <rPr>
        <b/>
        <vertAlign val="subscript"/>
        <sz val="11"/>
        <color theme="1"/>
        <rFont val="Calibri"/>
        <family val="2"/>
        <scheme val="minor"/>
      </rPr>
      <t>2</t>
    </r>
    <r>
      <rPr>
        <b/>
        <sz val="11"/>
        <color theme="1"/>
        <rFont val="Calibri"/>
        <family val="2"/>
        <scheme val="minor"/>
      </rPr>
      <t>=NONE)</t>
    </r>
  </si>
  <si>
    <t>solid load acid hydrolysis (%)</t>
  </si>
  <si>
    <t xml:space="preserve">mix- Amyloglucosidase (3.5 μl/ml) α-amylase (1 μl/ml) and Cellulose (1 μl/ml) (Sigma-Aldrich Israel).  </t>
  </si>
  <si>
    <t>Total sugar</t>
  </si>
  <si>
    <t>Autoclave after step 1 fermentation</t>
  </si>
  <si>
    <t>Ulva lactuca</t>
  </si>
  <si>
    <t xml:space="preserve">37 c 150 rpm </t>
  </si>
  <si>
    <t>aerobic</t>
  </si>
  <si>
    <t>time (h)</t>
  </si>
  <si>
    <t>Wet Experiment, AVG</t>
  </si>
  <si>
    <t>Wet Experiment, LBL</t>
  </si>
  <si>
    <r>
      <t>180</t>
    </r>
    <r>
      <rPr>
        <sz val="11"/>
        <color theme="1"/>
        <rFont val="Calibri"/>
        <family val="2"/>
      </rPr>
      <t>±</t>
    </r>
    <r>
      <rPr>
        <sz val="11"/>
        <color theme="1"/>
        <rFont val="Calibri"/>
        <family val="2"/>
        <charset val="177"/>
      </rPr>
      <t>28</t>
    </r>
  </si>
  <si>
    <t>146±13</t>
  </si>
  <si>
    <t>36±1</t>
  </si>
  <si>
    <t>0±0</t>
  </si>
  <si>
    <t>Average over experiments ± STD over experiments</t>
  </si>
  <si>
    <t>Yeast S. cerevisiae (leaf company, France) was taken from stock -80 and grown in YPD ( yeast extract peptone dextrose)  plate overnight 32C.  
E.coli k-12 MG1655 WT was taken from stock -80 and grown in LB (Lysogeny broth) plate overnight in 37C.  
Both from yeast and from the E.coli we inoculated one colony to Ulva hydrolysate starter overnight in incubator (yeast in 32 C 150 rpm and E.coli in 37 C 150 rpm).</t>
  </si>
  <si>
    <t xml:space="preserve">We used dry Ulva lactuca. which grows in the Mediterranean Sea (Reading Power Station Tel Aviv Israel). The hydrolysis was performed in the following steps:
1. The Ulva dried in 40 C and grinded to 0.125&gt;*≥0.063 mm. 
2. Dry Ulva (2g) was added to autoclave tube of 50 ml for hydrolysis. 
3. Acid hydrolysis with 2% sulfuric acid solid load of 10% (100 mg dry weight with 1 ml acid) and autoclave  at 120 ° C for 30 min. 
4. To the hydrolysates we added 165 ul/ml of phosphate buffer and the result was neutralized to pH 6 with NaOH (Shefer et al. 2017). 
5. The hydrolysates were centrifuged for 10 min in 4500 rpm and the liquid was separated from the solids. 
6. To the resulted solid we added sodium acetate buffer (200 μM), mixed with enzymes: Amyloglucosidase (3.5 μl/ml) α-amylase (1 μl/ml) and Cellulose (1 μl/ml) (Sigma-Aldrich Israel).  
7. Hydrolysates were incubated at 45 C for 24 hr (Korzen et al. 2015; Trivedi et al. 2013) 
8. After the enzyme hydrolysis the liquids were connected.
</t>
  </si>
  <si>
    <t xml:space="preserve">The two-step fermentation was performed in 4 different microorganism combinations:
1. Yeast followed by E.coli
2. Yeast followed by Yeast
3. E. coli followed by Yeast 
4. E.coli followed by E.coli 
From the hydrolysis stock we added 3 ml to 10 ml autoclave tube.  In the first step of the two-step fermentation we inoculated 75 μl of starter (S. cerevisiae/ E.coli) to hydrolysates and incubated for 24 hr (yeast at 32 Cº E.coli at 37 Cº in 150 rpm). After 24 hr the sample heat to 80 Cº over 25 min to vaporize ethanol and after autoclave. In the second step we inoculated 75 μl of starter (S. cerevisiae/ E.coli) to hydrolysates and incubated for 24 hr (yeast at 32 Cº E.coli at 37 Cº in 150 rpm.
</t>
  </si>
  <si>
    <t xml:space="preserve">Sugar and ethanol were measured four times: (1) after the hydrolysis; (2) after 24 hr of first step fermentation; (3) after the ethanol vaporization and autoclave; and (4) after 24 hr of second step fermentation. The amounts of sugar at the beginning of fermentation are identical for all samples (same media). 
The sugars that were measured are: Rhamnose, Galactose, Glucose, Xylose, Fructose and Glucuronic Acid. Sugars were measured in HPIC (High Pressure Ion Chromatography) Dionex ICS-5000 (Thermo Fischer Scientific, CA, USA).  
Ethanol measured with ethanol assay kit (K-ETOH of Magazme, Irland), the spectrophotometer (Tecan, infinite M200 PRO) at 340 nm. Each sample was weighed before ethanol calculation and sugar quantities were measured. The amount of sugars (units of mg/ml) received were multiplied by the weight of the sample. The amount of ethanol (units of mg/ml) also multiplied in the sample weight and then was divided into the sample sugar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</si>
</sst>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5">
    <font>
      <sz val="11"/>
      <color theme="1"/>
      <name val="Calibri"/>
      <family val="2"/>
      <charset val="177"/>
      <scheme val="minor"/>
    </font>
    <font>
      <sz val="11"/>
      <color theme="1"/>
      <name val="Calibri"/>
      <family val="2"/>
      <scheme val="minor"/>
    </font>
    <font>
      <sz val="11"/>
      <color theme="1"/>
      <name val="Calibri"/>
      <family val="2"/>
      <scheme val="minor"/>
    </font>
    <font>
      <b/>
      <sz val="8"/>
      <name val="MS Sans Serif"/>
      <family val="2"/>
      <charset val="177"/>
    </font>
    <font>
      <sz val="8"/>
      <name val="MS Sans Serif"/>
      <family val="2"/>
      <charset val="177"/>
    </font>
    <font>
      <sz val="11"/>
      <color theme="1"/>
      <name val="Calibri"/>
      <family val="2"/>
    </font>
    <font>
      <sz val="11"/>
      <color theme="1"/>
      <name val="Calibri"/>
      <family val="2"/>
      <scheme val="minor"/>
    </font>
    <font>
      <b/>
      <sz val="11"/>
      <color theme="1"/>
      <name val="Calibri"/>
      <family val="2"/>
      <scheme val="minor"/>
    </font>
    <font>
      <b/>
      <sz val="10"/>
      <name val="Arial"/>
      <family val="2"/>
    </font>
    <font>
      <sz val="10"/>
      <color theme="1"/>
      <name val="Arial"/>
      <family val="2"/>
    </font>
    <font>
      <sz val="10"/>
      <name val="Arial"/>
      <family val="2"/>
    </font>
    <font>
      <b/>
      <vertAlign val="subscript"/>
      <sz val="11"/>
      <color theme="1"/>
      <name val="Calibri"/>
      <family val="2"/>
      <scheme val="minor"/>
    </font>
    <font>
      <vertAlign val="superscript"/>
      <sz val="11"/>
      <color theme="1"/>
      <name val="Calibri"/>
      <family val="2"/>
      <scheme val="minor"/>
    </font>
    <font>
      <sz val="11"/>
      <name val="Calibri"/>
      <family val="2"/>
      <charset val="177"/>
      <scheme val="minor"/>
    </font>
    <font>
      <sz val="11"/>
      <color theme="1"/>
      <name val="Calibri"/>
      <family val="2"/>
      <charset val="177"/>
    </font>
  </fonts>
  <fills count="11">
    <fill>
      <patternFill patternType="none"/>
    </fill>
    <fill>
      <patternFill patternType="gray125"/>
    </fill>
    <fill>
      <patternFill patternType="solid">
        <fgColor rgb="FF00FFFF"/>
        <bgColor rgb="FF00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3">
    <xf numFmtId="0" fontId="0" fillId="0" borderId="0" xfId="0"/>
    <xf numFmtId="0" fontId="0" fillId="0" borderId="0" xfId="0" applyNumberFormat="1"/>
    <xf numFmtId="2" fontId="0" fillId="0" borderId="0" xfId="0" applyNumberFormat="1"/>
    <xf numFmtId="164" fontId="0" fillId="0" borderId="0" xfId="0" applyNumberFormat="1"/>
    <xf numFmtId="14" fontId="0" fillId="0" borderId="0" xfId="0" applyNumberFormat="1"/>
    <xf numFmtId="0" fontId="0" fillId="0" borderId="0" xfId="0" applyAlignment="1">
      <alignment horizontal="left"/>
    </xf>
    <xf numFmtId="0" fontId="7" fillId="0" borderId="0" xfId="0" applyFont="1" applyAlignment="1">
      <alignment horizontal="left" vertical="center" readingOrder="1"/>
    </xf>
    <xf numFmtId="0" fontId="7" fillId="0" borderId="0" xfId="0" applyFont="1" applyAlignment="1">
      <alignment horizontal="left" vertical="center" readingOrder="2"/>
    </xf>
    <xf numFmtId="0" fontId="0" fillId="0" borderId="0" xfId="0" applyAlignment="1">
      <alignment horizontal="center"/>
    </xf>
    <xf numFmtId="0" fontId="0" fillId="0" borderId="0" xfId="0" applyAlignment="1">
      <alignment horizontal="center" vertical="center" wrapText="1"/>
    </xf>
    <xf numFmtId="0" fontId="8" fillId="2" borderId="0" xfId="0" applyFont="1" applyFill="1" applyAlignment="1"/>
    <xf numFmtId="0" fontId="9" fillId="0" borderId="0" xfId="0" applyFont="1" applyAlignment="1"/>
    <xf numFmtId="0" fontId="10" fillId="0" borderId="0" xfId="0" applyFont="1" applyAlignment="1"/>
    <xf numFmtId="0" fontId="10" fillId="0" borderId="0" xfId="0" applyFont="1" applyBorder="1" applyAlignment="1"/>
    <xf numFmtId="0" fontId="0" fillId="0" borderId="0" xfId="0" applyFont="1" applyAlignment="1"/>
    <xf numFmtId="0" fontId="6" fillId="0" borderId="0" xfId="0" applyFont="1" applyAlignment="1"/>
    <xf numFmtId="0" fontId="8" fillId="0" borderId="0" xfId="0" applyFont="1" applyAlignment="1"/>
    <xf numFmtId="0" fontId="4" fillId="0" borderId="1" xfId="0" applyFont="1" applyBorder="1" applyAlignment="1">
      <alignment horizontal="center" vertical="top"/>
    </xf>
    <xf numFmtId="0" fontId="0" fillId="0" borderId="1" xfId="0" applyBorder="1"/>
    <xf numFmtId="0" fontId="0" fillId="0" borderId="2" xfId="0" applyBorder="1"/>
    <xf numFmtId="165" fontId="0" fillId="8" borderId="21" xfId="0" applyNumberFormat="1" applyFill="1" applyBorder="1" applyAlignment="1">
      <alignment horizontal="center"/>
    </xf>
    <xf numFmtId="165" fontId="0" fillId="8" borderId="23" xfId="0" applyNumberFormat="1" applyFill="1"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11" xfId="0" applyBorder="1"/>
    <xf numFmtId="0" fontId="0" fillId="0" borderId="6" xfId="0" applyBorder="1"/>
    <xf numFmtId="0" fontId="0" fillId="0" borderId="8" xfId="0" applyBorder="1"/>
    <xf numFmtId="0" fontId="0" fillId="0" borderId="9" xfId="0" applyBorder="1"/>
    <xf numFmtId="0" fontId="0" fillId="0" borderId="14" xfId="0" applyBorder="1"/>
    <xf numFmtId="0" fontId="0" fillId="0" borderId="1" xfId="0" applyBorder="1" applyAlignment="1">
      <alignment wrapText="1"/>
    </xf>
    <xf numFmtId="0" fontId="0" fillId="0" borderId="1" xfId="0" applyNumberFormat="1" applyBorder="1"/>
    <xf numFmtId="10" fontId="0" fillId="0" borderId="1" xfId="0" applyNumberFormat="1" applyBorder="1"/>
    <xf numFmtId="9" fontId="0" fillId="0" borderId="1" xfId="0" applyNumberFormat="1" applyBorder="1"/>
    <xf numFmtId="164" fontId="0" fillId="0" borderId="1" xfId="0" applyNumberFormat="1" applyBorder="1"/>
    <xf numFmtId="0" fontId="0" fillId="0" borderId="3" xfId="0" applyBorder="1"/>
    <xf numFmtId="0" fontId="0" fillId="0" borderId="4" xfId="0" applyBorder="1"/>
    <xf numFmtId="0" fontId="0" fillId="0" borderId="6" xfId="0" applyBorder="1" applyAlignment="1">
      <alignment wrapText="1"/>
    </xf>
    <xf numFmtId="0" fontId="0" fillId="0" borderId="9" xfId="0" applyNumberFormat="1" applyBorder="1"/>
    <xf numFmtId="10" fontId="0" fillId="0" borderId="9" xfId="0" applyNumberFormat="1" applyBorder="1"/>
    <xf numFmtId="0" fontId="4" fillId="0" borderId="9" xfId="0" applyFont="1" applyBorder="1" applyAlignment="1">
      <alignment horizontal="center" vertical="top"/>
    </xf>
    <xf numFmtId="9" fontId="0" fillId="0" borderId="9" xfId="0" applyNumberFormat="1" applyBorder="1"/>
    <xf numFmtId="164" fontId="0" fillId="0" borderId="9" xfId="0" applyNumberFormat="1" applyBorder="1"/>
    <xf numFmtId="164" fontId="0" fillId="0" borderId="11" xfId="0" applyNumberFormat="1" applyBorder="1"/>
    <xf numFmtId="164" fontId="0" fillId="0" borderId="14" xfId="0" applyNumberFormat="1" applyBorder="1"/>
    <xf numFmtId="0" fontId="0" fillId="7" borderId="25" xfId="0" applyFill="1" applyBorder="1"/>
    <xf numFmtId="0" fontId="0" fillId="7" borderId="26" xfId="0" applyFill="1" applyBorder="1"/>
    <xf numFmtId="164" fontId="0" fillId="7" borderId="26" xfId="0" applyNumberFormat="1" applyFill="1" applyBorder="1"/>
    <xf numFmtId="164" fontId="0" fillId="7" borderId="27" xfId="0" applyNumberFormat="1" applyFill="1" applyBorder="1"/>
    <xf numFmtId="0" fontId="5" fillId="0" borderId="6" xfId="0" applyFont="1" applyBorder="1"/>
    <xf numFmtId="164" fontId="0" fillId="0" borderId="7" xfId="0" applyNumberFormat="1" applyBorder="1"/>
    <xf numFmtId="0" fontId="5" fillId="0" borderId="8" xfId="0" applyFont="1" applyBorder="1"/>
    <xf numFmtId="164" fontId="0" fillId="0" borderId="10" xfId="0" applyNumberFormat="1" applyBorder="1"/>
    <xf numFmtId="164" fontId="0" fillId="0" borderId="6" xfId="0" applyNumberFormat="1" applyBorder="1"/>
    <xf numFmtId="164" fontId="0" fillId="0" borderId="8" xfId="0" applyNumberFormat="1" applyBorder="1"/>
    <xf numFmtId="164" fontId="0" fillId="0" borderId="15" xfId="0" applyNumberFormat="1" applyBorder="1"/>
    <xf numFmtId="164" fontId="0" fillId="0" borderId="18" xfId="0" applyNumberFormat="1" applyBorder="1"/>
    <xf numFmtId="0" fontId="0" fillId="0" borderId="11" xfId="0" applyBorder="1" applyAlignment="1">
      <alignment wrapText="1"/>
    </xf>
    <xf numFmtId="0" fontId="0" fillId="0" borderId="28" xfId="0" applyBorder="1" applyAlignment="1">
      <alignment wrapText="1"/>
    </xf>
    <xf numFmtId="0" fontId="0" fillId="0" borderId="25" xfId="0" applyBorder="1" applyAlignment="1">
      <alignment horizontal="center" wrapText="1"/>
    </xf>
    <xf numFmtId="0" fontId="0" fillId="0" borderId="15" xfId="0" applyBorder="1" applyAlignment="1">
      <alignment wrapText="1"/>
    </xf>
    <xf numFmtId="0" fontId="0" fillId="0" borderId="15" xfId="0" applyBorder="1"/>
    <xf numFmtId="0" fontId="0" fillId="0" borderId="18" xfId="0" applyBorder="1"/>
    <xf numFmtId="0" fontId="5" fillId="0" borderId="11" xfId="0" applyFont="1" applyBorder="1"/>
    <xf numFmtId="0" fontId="5" fillId="0" borderId="14" xfId="0" applyFont="1" applyBorder="1"/>
    <xf numFmtId="0" fontId="0" fillId="0" borderId="25" xfId="0" applyBorder="1" applyAlignment="1">
      <alignment wrapText="1"/>
    </xf>
    <xf numFmtId="0" fontId="5" fillId="0" borderId="15" xfId="0" applyFont="1" applyBorder="1"/>
    <xf numFmtId="0" fontId="5" fillId="0" borderId="18" xfId="0" applyFont="1" applyBorder="1"/>
    <xf numFmtId="2" fontId="0" fillId="7" borderId="26" xfId="0" applyNumberFormat="1" applyFill="1" applyBorder="1"/>
    <xf numFmtId="2" fontId="0" fillId="7" borderId="27" xfId="0" applyNumberFormat="1" applyFill="1" applyBorder="1"/>
    <xf numFmtId="0" fontId="0" fillId="0" borderId="19" xfId="0"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center" vertical="top"/>
    </xf>
    <xf numFmtId="0" fontId="0" fillId="0" borderId="2" xfId="0" applyFill="1" applyBorder="1" applyAlignment="1">
      <alignment horizontal="center" vertical="top" wrapText="1"/>
    </xf>
    <xf numFmtId="0" fontId="0" fillId="0" borderId="12" xfId="0" applyFill="1" applyBorder="1" applyAlignment="1">
      <alignment horizontal="center" vertical="top" wrapText="1"/>
    </xf>
    <xf numFmtId="0" fontId="0" fillId="0" borderId="20" xfId="0" applyBorder="1" applyAlignment="1">
      <alignment horizontal="center" vertical="top" wrapText="1"/>
    </xf>
    <xf numFmtId="0" fontId="0" fillId="7" borderId="30" xfId="0" applyFill="1" applyBorder="1" applyAlignment="1">
      <alignment horizontal="center" vertical="top" wrapText="1"/>
    </xf>
    <xf numFmtId="0" fontId="0" fillId="0" borderId="16" xfId="0" applyBorder="1" applyAlignment="1">
      <alignment horizontal="center" vertical="top" wrapText="1"/>
    </xf>
    <xf numFmtId="0" fontId="0" fillId="0" borderId="12" xfId="0" applyBorder="1" applyAlignment="1">
      <alignment horizontal="center" vertical="top" wrapText="1"/>
    </xf>
    <xf numFmtId="0" fontId="0" fillId="7" borderId="28" xfId="0" applyFill="1" applyBorder="1" applyAlignment="1">
      <alignment horizontal="center" vertical="top" wrapText="1"/>
    </xf>
    <xf numFmtId="0" fontId="0" fillId="0" borderId="31" xfId="0" applyBorder="1"/>
    <xf numFmtId="0" fontId="0" fillId="0" borderId="32" xfId="0" applyNumberFormat="1" applyBorder="1"/>
    <xf numFmtId="0" fontId="0" fillId="0" borderId="32" xfId="0" applyBorder="1"/>
    <xf numFmtId="0" fontId="0" fillId="0" borderId="33" xfId="0" applyBorder="1"/>
    <xf numFmtId="164" fontId="0" fillId="0" borderId="31" xfId="0" applyNumberFormat="1" applyBorder="1"/>
    <xf numFmtId="164" fontId="0" fillId="0" borderId="32" xfId="0" applyNumberFormat="1" applyBorder="1"/>
    <xf numFmtId="164" fontId="0" fillId="0" borderId="34" xfId="0" applyNumberFormat="1" applyBorder="1"/>
    <xf numFmtId="2" fontId="0" fillId="7" borderId="35" xfId="0" applyNumberFormat="1" applyFill="1" applyBorder="1"/>
    <xf numFmtId="0" fontId="5" fillId="0" borderId="36" xfId="0" applyFont="1" applyBorder="1"/>
    <xf numFmtId="0" fontId="5" fillId="0" borderId="33" xfId="0" applyFont="1" applyBorder="1"/>
    <xf numFmtId="164" fontId="0" fillId="7" borderId="35" xfId="0" applyNumberFormat="1" applyFill="1" applyBorder="1"/>
    <xf numFmtId="0" fontId="0" fillId="0" borderId="36" xfId="0" applyBorder="1"/>
    <xf numFmtId="164" fontId="0" fillId="0" borderId="36" xfId="0" applyNumberFormat="1" applyBorder="1"/>
    <xf numFmtId="164" fontId="0" fillId="0" borderId="33" xfId="0" applyNumberFormat="1" applyBorder="1"/>
    <xf numFmtId="0" fontId="0" fillId="0" borderId="4" xfId="0" applyNumberFormat="1" applyBorder="1"/>
    <xf numFmtId="10" fontId="0" fillId="0" borderId="4" xfId="0" applyNumberFormat="1" applyBorder="1"/>
    <xf numFmtId="0" fontId="4" fillId="0" borderId="4" xfId="0" applyFont="1" applyBorder="1" applyAlignment="1">
      <alignment horizontal="center" vertical="top"/>
    </xf>
    <xf numFmtId="9" fontId="0" fillId="0" borderId="4" xfId="0" applyNumberFormat="1" applyBorder="1"/>
    <xf numFmtId="0" fontId="0" fillId="0" borderId="13" xfId="0" applyBorder="1"/>
    <xf numFmtId="164" fontId="0" fillId="0" borderId="3" xfId="0" applyNumberFormat="1" applyBorder="1"/>
    <xf numFmtId="164" fontId="0" fillId="0" borderId="4" xfId="0" applyNumberFormat="1" applyBorder="1"/>
    <xf numFmtId="164" fontId="0" fillId="0" borderId="5" xfId="0" applyNumberFormat="1" applyBorder="1"/>
    <xf numFmtId="2" fontId="0" fillId="7" borderId="25" xfId="0" applyNumberFormat="1" applyFill="1" applyBorder="1"/>
    <xf numFmtId="0" fontId="0" fillId="0" borderId="17" xfId="0" applyBorder="1"/>
    <xf numFmtId="164" fontId="0" fillId="7" borderId="25" xfId="0" applyNumberFormat="1" applyFill="1" applyBorder="1"/>
    <xf numFmtId="0" fontId="5" fillId="0" borderId="3" xfId="0" applyFont="1" applyBorder="1"/>
    <xf numFmtId="164" fontId="0" fillId="0" borderId="17" xfId="0" applyNumberFormat="1" applyBorder="1"/>
    <xf numFmtId="164" fontId="0" fillId="0" borderId="13" xfId="0" applyNumberFormat="1" applyBorder="1"/>
    <xf numFmtId="0" fontId="0" fillId="0" borderId="19" xfId="0" applyBorder="1"/>
    <xf numFmtId="0" fontId="0" fillId="0" borderId="2" xfId="0" applyNumberFormat="1" applyBorder="1"/>
    <xf numFmtId="0" fontId="0" fillId="0" borderId="12" xfId="0" applyBorder="1"/>
    <xf numFmtId="164" fontId="0" fillId="0" borderId="19" xfId="0" applyNumberFormat="1" applyBorder="1"/>
    <xf numFmtId="164" fontId="0" fillId="0" borderId="2" xfId="0" applyNumberFormat="1" applyBorder="1"/>
    <xf numFmtId="164" fontId="0" fillId="0" borderId="20" xfId="0" applyNumberFormat="1" applyBorder="1"/>
    <xf numFmtId="2" fontId="0" fillId="7" borderId="30" xfId="0" applyNumberFormat="1" applyFill="1" applyBorder="1"/>
    <xf numFmtId="0" fontId="0" fillId="0" borderId="16" xfId="0" applyBorder="1"/>
    <xf numFmtId="164" fontId="0" fillId="7" borderId="30" xfId="0" applyNumberFormat="1" applyFill="1" applyBorder="1"/>
    <xf numFmtId="164" fontId="0" fillId="0" borderId="16" xfId="0" applyNumberFormat="1" applyBorder="1"/>
    <xf numFmtId="164" fontId="0" fillId="0" borderId="12" xfId="0" applyNumberFormat="1" applyBorder="1"/>
    <xf numFmtId="0" fontId="0" fillId="0" borderId="11" xfId="0" applyBorder="1" applyAlignment="1">
      <alignment horizontal="center" wrapText="1"/>
    </xf>
    <xf numFmtId="0" fontId="9" fillId="0" borderId="0" xfId="0" applyFont="1"/>
    <xf numFmtId="0" fontId="0" fillId="0" borderId="39" xfId="0" applyBorder="1" applyAlignment="1">
      <alignment horizontal="center" vertical="center" wrapText="1"/>
    </xf>
    <xf numFmtId="0" fontId="0" fillId="0" borderId="46" xfId="0" applyFill="1" applyBorder="1" applyAlignment="1">
      <alignment horizontal="center" vertical="top" wrapText="1"/>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3" xfId="0" applyFont="1" applyFill="1" applyBorder="1" applyAlignment="1">
      <alignment wrapText="1"/>
    </xf>
    <xf numFmtId="0" fontId="7" fillId="0" borderId="5" xfId="0" applyFont="1" applyFill="1" applyBorder="1" applyAlignment="1">
      <alignment wrapText="1"/>
    </xf>
    <xf numFmtId="0" fontId="0" fillId="0" borderId="0" xfId="0" applyFill="1"/>
    <xf numFmtId="0" fontId="0" fillId="0" borderId="0" xfId="0" applyFill="1" applyBorder="1"/>
    <xf numFmtId="0" fontId="7" fillId="0" borderId="0" xfId="0" applyFont="1" applyFill="1" applyAlignment="1">
      <alignment wrapText="1"/>
    </xf>
    <xf numFmtId="0" fontId="0" fillId="0" borderId="0" xfId="0" applyFill="1" applyAlignment="1">
      <alignment vertical="center" wrapText="1"/>
    </xf>
    <xf numFmtId="0" fontId="7" fillId="8" borderId="39"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40" xfId="0" applyBorder="1" applyAlignment="1">
      <alignment horizontal="center" vertical="center" wrapText="1"/>
    </xf>
    <xf numFmtId="0" fontId="0" fillId="0" borderId="47"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7" fillId="0" borderId="28" xfId="0" applyFont="1" applyBorder="1" applyAlignment="1">
      <alignment horizontal="center" vertical="center" wrapText="1"/>
    </xf>
    <xf numFmtId="0" fontId="0" fillId="7" borderId="0" xfId="0" applyFill="1"/>
    <xf numFmtId="0" fontId="0" fillId="7" borderId="0" xfId="0" applyFill="1" applyAlignment="1">
      <alignment vertical="center" wrapText="1"/>
    </xf>
    <xf numFmtId="0" fontId="0" fillId="7" borderId="0" xfId="0" applyFill="1" applyBorder="1"/>
    <xf numFmtId="0" fontId="2" fillId="0" borderId="0" xfId="0" applyFont="1" applyFill="1" applyBorder="1" applyAlignment="1">
      <alignment horizontal="center" vertical="center" wrapText="1"/>
    </xf>
    <xf numFmtId="0" fontId="0" fillId="0" borderId="0" xfId="0" applyAlignment="1">
      <alignment wrapText="1"/>
    </xf>
    <xf numFmtId="0" fontId="0" fillId="0" borderId="21" xfId="0" applyBorder="1" applyAlignment="1">
      <alignment horizontal="center" vertical="center" wrapText="1"/>
    </xf>
    <xf numFmtId="0" fontId="0" fillId="0" borderId="48" xfId="0" applyBorder="1" applyAlignment="1">
      <alignment horizontal="center" vertical="center" wrapText="1"/>
    </xf>
    <xf numFmtId="0" fontId="0" fillId="0" borderId="21" xfId="0" applyBorder="1" applyAlignment="1">
      <alignment horizontal="center" vertical="center"/>
    </xf>
    <xf numFmtId="0" fontId="0" fillId="0" borderId="48" xfId="0" applyBorder="1" applyAlignment="1">
      <alignment horizontal="center" vertical="center"/>
    </xf>
    <xf numFmtId="164" fontId="0" fillId="7" borderId="50" xfId="0" applyNumberFormat="1" applyFill="1" applyBorder="1"/>
    <xf numFmtId="164" fontId="0" fillId="7" borderId="22" xfId="0" applyNumberFormat="1" applyFill="1" applyBorder="1"/>
    <xf numFmtId="164" fontId="0" fillId="7" borderId="23" xfId="0" applyNumberFormat="1" applyFill="1" applyBorder="1"/>
    <xf numFmtId="164" fontId="13" fillId="0" borderId="25" xfId="0" applyNumberFormat="1" applyFont="1" applyBorder="1"/>
    <xf numFmtId="164" fontId="13" fillId="0" borderId="26" xfId="0" applyNumberFormat="1" applyFont="1" applyBorder="1"/>
    <xf numFmtId="164" fontId="13" fillId="0" borderId="27" xfId="0" applyNumberFormat="1" applyFont="1" applyBorder="1"/>
    <xf numFmtId="164" fontId="0" fillId="7" borderId="21" xfId="0" applyNumberFormat="1" applyFill="1" applyBorder="1"/>
    <xf numFmtId="164" fontId="0" fillId="7" borderId="24" xfId="0" applyNumberFormat="1" applyFill="1" applyBorder="1"/>
    <xf numFmtId="164" fontId="0" fillId="0" borderId="25" xfId="0" applyNumberFormat="1" applyBorder="1"/>
    <xf numFmtId="164" fontId="0" fillId="0" borderId="26" xfId="0" applyNumberFormat="1" applyBorder="1"/>
    <xf numFmtId="164" fontId="0" fillId="0" borderId="27" xfId="0" applyNumberFormat="1" applyBorder="1"/>
    <xf numFmtId="0" fontId="0" fillId="10" borderId="0" xfId="0" applyFill="1"/>
    <xf numFmtId="0" fontId="0" fillId="0" borderId="13" xfId="0" applyNumberFormat="1" applyBorder="1"/>
    <xf numFmtId="0" fontId="0" fillId="0" borderId="11" xfId="0" applyNumberFormat="1" applyBorder="1"/>
    <xf numFmtId="0" fontId="0" fillId="0" borderId="12" xfId="0" applyNumberFormat="1" applyBorder="1"/>
    <xf numFmtId="0" fontId="0" fillId="0" borderId="5" xfId="0" applyBorder="1"/>
    <xf numFmtId="0" fontId="0" fillId="0" borderId="7" xfId="0" applyBorder="1"/>
    <xf numFmtId="0" fontId="0" fillId="0" borderId="10" xfId="0" applyBorder="1"/>
    <xf numFmtId="0" fontId="0" fillId="0" borderId="14" xfId="0" applyNumberFormat="1" applyBorder="1"/>
    <xf numFmtId="0" fontId="0" fillId="0" borderId="33" xfId="0" applyNumberFormat="1" applyBorder="1"/>
    <xf numFmtId="0" fontId="5" fillId="0" borderId="37" xfId="0" applyFont="1" applyBorder="1"/>
    <xf numFmtId="0" fontId="5" fillId="0" borderId="38" xfId="0" applyFont="1" applyBorder="1"/>
    <xf numFmtId="0" fontId="5" fillId="0" borderId="51" xfId="0" applyFont="1" applyBorder="1"/>
    <xf numFmtId="164" fontId="0" fillId="7" borderId="40" xfId="0" applyNumberFormat="1" applyFill="1" applyBorder="1"/>
    <xf numFmtId="164" fontId="0" fillId="7" borderId="41" xfId="0" applyNumberFormat="1" applyFill="1" applyBorder="1"/>
    <xf numFmtId="164" fontId="0" fillId="7" borderId="52" xfId="0" applyNumberFormat="1" applyFill="1" applyBorder="1"/>
    <xf numFmtId="165" fontId="0" fillId="8" borderId="48" xfId="0" applyNumberFormat="1" applyFill="1" applyBorder="1" applyAlignment="1">
      <alignment horizontal="center"/>
    </xf>
    <xf numFmtId="1" fontId="0" fillId="8" borderId="48" xfId="0" applyNumberFormat="1" applyFill="1" applyBorder="1" applyAlignment="1">
      <alignment horizontal="center"/>
    </xf>
    <xf numFmtId="0" fontId="0" fillId="0" borderId="11" xfId="0" applyBorder="1" applyAlignment="1">
      <alignment horizontal="center" vertical="top" wrapText="1"/>
    </xf>
    <xf numFmtId="0" fontId="0" fillId="0" borderId="38" xfId="0" applyBorder="1" applyAlignment="1">
      <alignment horizontal="center" vertical="top" wrapText="1"/>
    </xf>
    <xf numFmtId="0" fontId="0" fillId="0" borderId="41" xfId="0" applyBorder="1" applyAlignment="1">
      <alignment horizontal="center" vertical="top" wrapText="1"/>
    </xf>
    <xf numFmtId="0" fontId="0" fillId="0" borderId="22" xfId="0" applyBorder="1" applyAlignment="1">
      <alignment horizontal="center" wrapText="1"/>
    </xf>
    <xf numFmtId="0" fontId="0" fillId="0" borderId="38" xfId="0" applyBorder="1" applyAlignment="1">
      <alignment horizontal="center" wrapText="1"/>
    </xf>
    <xf numFmtId="0" fontId="0" fillId="0" borderId="41" xfId="0" applyBorder="1" applyAlignment="1">
      <alignment horizontal="center" wrapText="1"/>
    </xf>
    <xf numFmtId="0" fontId="0" fillId="0" borderId="21" xfId="0" applyBorder="1" applyAlignment="1">
      <alignment horizontal="center" wrapText="1"/>
    </xf>
    <xf numFmtId="0" fontId="0" fillId="0" borderId="37" xfId="0" applyBorder="1" applyAlignment="1">
      <alignment horizontal="center" wrapText="1"/>
    </xf>
    <xf numFmtId="0" fontId="0" fillId="0" borderId="40" xfId="0" applyBorder="1" applyAlignment="1">
      <alignment horizontal="center" wrapText="1"/>
    </xf>
    <xf numFmtId="0" fontId="0" fillId="3" borderId="29" xfId="0" applyFill="1" applyBorder="1" applyAlignment="1">
      <alignment horizontal="center"/>
    </xf>
    <xf numFmtId="0" fontId="0" fillId="3" borderId="42" xfId="0" applyFill="1" applyBorder="1" applyAlignment="1">
      <alignment horizontal="center"/>
    </xf>
    <xf numFmtId="0" fontId="0" fillId="3" borderId="43" xfId="0" applyFill="1" applyBorder="1" applyAlignment="1">
      <alignment horizontal="center"/>
    </xf>
    <xf numFmtId="0" fontId="0" fillId="4" borderId="29" xfId="0" applyFill="1" applyBorder="1" applyAlignment="1">
      <alignment horizontal="center"/>
    </xf>
    <xf numFmtId="0" fontId="0" fillId="4" borderId="42" xfId="0" applyFill="1" applyBorder="1" applyAlignment="1">
      <alignment horizontal="center"/>
    </xf>
    <xf numFmtId="0" fontId="0" fillId="4" borderId="43" xfId="0" applyFill="1" applyBorder="1" applyAlignment="1">
      <alignment horizontal="center"/>
    </xf>
    <xf numFmtId="0" fontId="0" fillId="5" borderId="29" xfId="0" applyFill="1" applyBorder="1" applyAlignment="1">
      <alignment horizontal="center"/>
    </xf>
    <xf numFmtId="0" fontId="0" fillId="5" borderId="42" xfId="0" applyFill="1" applyBorder="1" applyAlignment="1">
      <alignment horizontal="center"/>
    </xf>
    <xf numFmtId="0" fontId="0" fillId="5" borderId="44" xfId="0" applyFill="1" applyBorder="1" applyAlignment="1">
      <alignment horizontal="center"/>
    </xf>
    <xf numFmtId="0" fontId="0" fillId="6" borderId="45" xfId="0" applyFill="1" applyBorder="1" applyAlignment="1">
      <alignment horizontal="center"/>
    </xf>
    <xf numFmtId="0" fontId="0" fillId="6" borderId="42" xfId="0" applyFill="1" applyBorder="1" applyAlignment="1">
      <alignment horizontal="center"/>
    </xf>
    <xf numFmtId="0" fontId="0" fillId="6" borderId="44" xfId="0" applyFill="1" applyBorder="1" applyAlignment="1">
      <alignment horizontal="center"/>
    </xf>
    <xf numFmtId="0" fontId="0" fillId="0" borderId="11" xfId="0" applyBorder="1" applyAlignment="1">
      <alignment horizontal="center" wrapText="1"/>
    </xf>
    <xf numFmtId="0" fontId="0" fillId="0" borderId="15" xfId="0" applyBorder="1" applyAlignment="1">
      <alignment horizont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8" xfId="0" applyFont="1" applyBorder="1" applyAlignment="1">
      <alignment horizontal="center"/>
    </xf>
    <xf numFmtId="0" fontId="7" fillId="0" borderId="49" xfId="0" applyFont="1" applyBorder="1" applyAlignment="1">
      <alignment horizontal="center"/>
    </xf>
    <xf numFmtId="0" fontId="1" fillId="0" borderId="0" xfId="0" applyFont="1" applyAlignment="1">
      <alignment horizontal="left" vertical="center" wrapText="1" readingOrder="1"/>
    </xf>
    <xf numFmtId="0" fontId="1" fillId="9" borderId="0" xfId="0" applyFont="1" applyFill="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Measured vs Simulated</a:t>
            </a:r>
            <a:r>
              <a:rPr lang="en-US" sz="2000" baseline="0"/>
              <a:t> e</a:t>
            </a:r>
            <a:r>
              <a:rPr lang="en-US" sz="2000"/>
              <a:t>thanol production yields</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0"/>
          <c:tx>
            <c:strRef>
              <c:f>'e. Comparison'!$E$3</c:f>
              <c:strCache>
                <c:ptCount val="1"/>
                <c:pt idx="0">
                  <c:v>Simulated (O2=NONE)</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 Comparison'!$E$4:$E$7</c:f>
              <c:numCache>
                <c:formatCode>General</c:formatCode>
                <c:ptCount val="4"/>
                <c:pt idx="0">
                  <c:v>171.47200000000001</c:v>
                </c:pt>
                <c:pt idx="1">
                  <c:v>150.38040000000001</c:v>
                </c:pt>
                <c:pt idx="2">
                  <c:v>97.332899999999995</c:v>
                </c:pt>
                <c:pt idx="3">
                  <c:v>97.332899999999995</c:v>
                </c:pt>
              </c:numCache>
            </c:numRef>
          </c:val>
          <c:extLst>
            <c:ext xmlns:c16="http://schemas.microsoft.com/office/drawing/2014/chart" uri="{C3380CC4-5D6E-409C-BE32-E72D297353CC}">
              <c16:uniqueId val="{00000006-FE96-4716-B821-988726798E49}"/>
            </c:ext>
          </c:extLst>
        </c:ser>
        <c:ser>
          <c:idx val="0"/>
          <c:order val="1"/>
          <c:tx>
            <c:strRef>
              <c:f>'e. Comparison'!$F$3</c:f>
              <c:strCache>
                <c:ptCount val="1"/>
                <c:pt idx="0">
                  <c:v>Simulated (O2=0.5)</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 Comparison'!$B$4:$B$7</c:f>
              <c:strCache>
                <c:ptCount val="4"/>
                <c:pt idx="0">
                  <c:v>Yeast --&gt; E.coli</c:v>
                </c:pt>
                <c:pt idx="1">
                  <c:v>Yeast</c:v>
                </c:pt>
                <c:pt idx="2">
                  <c:v>E.coli --&gt; Yeast</c:v>
                </c:pt>
                <c:pt idx="3">
                  <c:v>E.coli</c:v>
                </c:pt>
              </c:strCache>
            </c:strRef>
          </c:cat>
          <c:val>
            <c:numRef>
              <c:f>'e. Comparison'!$F$4:$F$7</c:f>
              <c:numCache>
                <c:formatCode>General</c:formatCode>
                <c:ptCount val="4"/>
                <c:pt idx="0">
                  <c:v>157.35720000000001</c:v>
                </c:pt>
                <c:pt idx="1">
                  <c:v>134.9384</c:v>
                </c:pt>
                <c:pt idx="2">
                  <c:v>66.153899999999993</c:v>
                </c:pt>
                <c:pt idx="3">
                  <c:v>66.153899999999993</c:v>
                </c:pt>
              </c:numCache>
            </c:numRef>
          </c:val>
          <c:extLst>
            <c:ext xmlns:c16="http://schemas.microsoft.com/office/drawing/2014/chart" uri="{C3380CC4-5D6E-409C-BE32-E72D297353CC}">
              <c16:uniqueId val="{00000000-FE96-4716-B821-988726798E49}"/>
            </c:ext>
          </c:extLst>
        </c:ser>
        <c:ser>
          <c:idx val="1"/>
          <c:order val="2"/>
          <c:tx>
            <c:strRef>
              <c:f>'e. Comparison'!$G$3</c:f>
              <c:strCache>
                <c:ptCount val="1"/>
                <c:pt idx="0">
                  <c:v>Simulated (O2=1)</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 Comparison'!$B$4:$B$7</c:f>
              <c:strCache>
                <c:ptCount val="4"/>
                <c:pt idx="0">
                  <c:v>Yeast --&gt; E.coli</c:v>
                </c:pt>
                <c:pt idx="1">
                  <c:v>Yeast</c:v>
                </c:pt>
                <c:pt idx="2">
                  <c:v>E.coli --&gt; Yeast</c:v>
                </c:pt>
                <c:pt idx="3">
                  <c:v>E.coli</c:v>
                </c:pt>
              </c:strCache>
            </c:strRef>
          </c:cat>
          <c:val>
            <c:numRef>
              <c:f>'e. Comparison'!$G$4:$G$7</c:f>
              <c:numCache>
                <c:formatCode>General</c:formatCode>
                <c:ptCount val="4"/>
                <c:pt idx="0">
                  <c:v>144.14750000000001</c:v>
                </c:pt>
                <c:pt idx="1">
                  <c:v>120.65260000000001</c:v>
                </c:pt>
                <c:pt idx="2">
                  <c:v>34.399099999999997</c:v>
                </c:pt>
                <c:pt idx="3">
                  <c:v>34.399099999999997</c:v>
                </c:pt>
              </c:numCache>
            </c:numRef>
          </c:val>
          <c:extLst>
            <c:ext xmlns:c16="http://schemas.microsoft.com/office/drawing/2014/chart" uri="{C3380CC4-5D6E-409C-BE32-E72D297353CC}">
              <c16:uniqueId val="{00000001-FE96-4716-B821-988726798E49}"/>
            </c:ext>
          </c:extLst>
        </c:ser>
        <c:ser>
          <c:idx val="2"/>
          <c:order val="3"/>
          <c:tx>
            <c:strRef>
              <c:f>'e. Comparison'!$H$3</c:f>
              <c:strCache>
                <c:ptCount val="1"/>
                <c:pt idx="0">
                  <c:v>Simulated (O2=1.5)</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 Comparison'!$B$4:$B$7</c:f>
              <c:strCache>
                <c:ptCount val="4"/>
                <c:pt idx="0">
                  <c:v>Yeast --&gt; E.coli</c:v>
                </c:pt>
                <c:pt idx="1">
                  <c:v>Yeast</c:v>
                </c:pt>
                <c:pt idx="2">
                  <c:v>E.coli --&gt; Yeast</c:v>
                </c:pt>
                <c:pt idx="3">
                  <c:v>E.coli</c:v>
                </c:pt>
              </c:strCache>
            </c:strRef>
          </c:cat>
          <c:val>
            <c:numRef>
              <c:f>'e. Comparison'!$H$4:$H$7</c:f>
              <c:numCache>
                <c:formatCode>General</c:formatCode>
                <c:ptCount val="4"/>
                <c:pt idx="0">
                  <c:v>131.02789999999999</c:v>
                </c:pt>
                <c:pt idx="1">
                  <c:v>106.47280000000001</c:v>
                </c:pt>
                <c:pt idx="2">
                  <c:v>2.6396999999999999</c:v>
                </c:pt>
                <c:pt idx="3">
                  <c:v>2.6396999999999999</c:v>
                </c:pt>
              </c:numCache>
            </c:numRef>
          </c:val>
          <c:extLst>
            <c:ext xmlns:c16="http://schemas.microsoft.com/office/drawing/2014/chart" uri="{C3380CC4-5D6E-409C-BE32-E72D297353CC}">
              <c16:uniqueId val="{00000002-FE96-4716-B821-988726798E49}"/>
            </c:ext>
          </c:extLst>
        </c:ser>
        <c:ser>
          <c:idx val="3"/>
          <c:order val="4"/>
          <c:tx>
            <c:strRef>
              <c:f>'e. Comparison'!$I$3</c:f>
              <c:strCache>
                <c:ptCount val="1"/>
                <c:pt idx="0">
                  <c:v>Simulated (O2=2)</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 Comparison'!$B$4:$B$7</c:f>
              <c:strCache>
                <c:ptCount val="4"/>
                <c:pt idx="0">
                  <c:v>Yeast --&gt; E.coli</c:v>
                </c:pt>
                <c:pt idx="1">
                  <c:v>Yeast</c:v>
                </c:pt>
                <c:pt idx="2">
                  <c:v>E.coli --&gt; Yeast</c:v>
                </c:pt>
                <c:pt idx="3">
                  <c:v>E.coli</c:v>
                </c:pt>
              </c:strCache>
            </c:strRef>
          </c:cat>
          <c:val>
            <c:numRef>
              <c:f>'e. Comparison'!$I$4:$I$7</c:f>
              <c:numCache>
                <c:formatCode>General</c:formatCode>
                <c:ptCount val="4"/>
                <c:pt idx="0">
                  <c:v>117.931</c:v>
                </c:pt>
                <c:pt idx="1">
                  <c:v>92.320700000000002</c:v>
                </c:pt>
                <c:pt idx="2">
                  <c:v>0</c:v>
                </c:pt>
                <c:pt idx="3">
                  <c:v>0</c:v>
                </c:pt>
              </c:numCache>
            </c:numRef>
          </c:val>
          <c:extLst>
            <c:ext xmlns:c16="http://schemas.microsoft.com/office/drawing/2014/chart" uri="{C3380CC4-5D6E-409C-BE32-E72D297353CC}">
              <c16:uniqueId val="{00000003-FE96-4716-B821-988726798E49}"/>
            </c:ext>
          </c:extLst>
        </c:ser>
        <c:ser>
          <c:idx val="4"/>
          <c:order val="5"/>
          <c:tx>
            <c:strRef>
              <c:f>'e. Comparison'!$C$3</c:f>
              <c:strCache>
                <c:ptCount val="1"/>
                <c:pt idx="0">
                  <c:v>Wet Experiment, AVG</c:v>
                </c:pt>
              </c:strCache>
            </c:strRef>
          </c:tx>
          <c:spPr>
            <a:pattFill prst="wdDnDiag">
              <a:fgClr>
                <a:schemeClr val="tx1">
                  <a:lumMod val="85000"/>
                  <a:lumOff val="15000"/>
                </a:schemeClr>
              </a:fgClr>
              <a:bgClr>
                <a:schemeClr val="bg1"/>
              </a:bgClr>
            </a:pattFill>
            <a:ln>
              <a:solidFill>
                <a:schemeClr val="accent6">
                  <a:lumMod val="60000"/>
                  <a:lumOff val="40000"/>
                </a:schemeClr>
              </a:solidFill>
            </a:ln>
            <a:effectLst/>
          </c:spPr>
          <c:invertIfNegative val="0"/>
          <c:dLbls>
            <c:dLbl>
              <c:idx val="0"/>
              <c:tx>
                <c:rich>
                  <a:bodyPr/>
                  <a:lstStyle/>
                  <a:p>
                    <a:fld id="{19FD0DC4-EDBF-47F3-A2A0-FEC856D02592}" type="CELLRANGE">
                      <a:rPr lang="en-US"/>
                      <a:pPr/>
                      <a:t>[CELLRANGE]</a:t>
                    </a:fld>
                    <a:endParaRPr lang="en-US"/>
                  </a:p>
                </c:rich>
              </c:tx>
              <c:dLblPos val="outEnd"/>
              <c:showLegendKey val="1"/>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462-4DE9-8CA5-76C2B756A14D}"/>
                </c:ext>
              </c:extLst>
            </c:dLbl>
            <c:dLbl>
              <c:idx val="1"/>
              <c:tx>
                <c:rich>
                  <a:bodyPr/>
                  <a:lstStyle/>
                  <a:p>
                    <a:fld id="{672F4E9C-30C7-42F9-836B-3C9A7837F82F}" type="CELLRANGE">
                      <a:rPr lang="en-US"/>
                      <a:pPr/>
                      <a:t>[CELLRANGE]</a:t>
                    </a:fld>
                    <a:endParaRPr lang="en-US"/>
                  </a:p>
                </c:rich>
              </c:tx>
              <c:dLblPos val="outEnd"/>
              <c:showLegendKey val="1"/>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462-4DE9-8CA5-76C2B756A14D}"/>
                </c:ext>
              </c:extLst>
            </c:dLbl>
            <c:dLbl>
              <c:idx val="2"/>
              <c:tx>
                <c:rich>
                  <a:bodyPr/>
                  <a:lstStyle/>
                  <a:p>
                    <a:fld id="{BB4D72C2-B8AC-4009-B7AF-8F5F72BCDFEF}" type="CELLRANGE">
                      <a:rPr lang="en-US"/>
                      <a:pPr/>
                      <a:t>[CELLRANGE]</a:t>
                    </a:fld>
                    <a:endParaRPr lang="en-US"/>
                  </a:p>
                </c:rich>
              </c:tx>
              <c:dLblPos val="outEnd"/>
              <c:showLegendKey val="1"/>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462-4DE9-8CA5-76C2B756A14D}"/>
                </c:ext>
              </c:extLst>
            </c:dLbl>
            <c:dLbl>
              <c:idx val="3"/>
              <c:tx>
                <c:rich>
                  <a:bodyPr/>
                  <a:lstStyle/>
                  <a:p>
                    <a:fld id="{49E89886-00AF-4E2F-9305-296482189605}" type="CELLRANGE">
                      <a:rPr lang="en-US"/>
                      <a:pPr/>
                      <a:t>[CELLRANGE]</a:t>
                    </a:fld>
                    <a:endParaRPr lang="en-US"/>
                  </a:p>
                </c:rich>
              </c:tx>
              <c:dLblPos val="outEnd"/>
              <c:showLegendKey val="1"/>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462-4DE9-8CA5-76C2B756A14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'e. Comparison'!$B$4:$B$7</c:f>
              <c:strCache>
                <c:ptCount val="4"/>
                <c:pt idx="0">
                  <c:v>Yeast --&gt; E.coli</c:v>
                </c:pt>
                <c:pt idx="1">
                  <c:v>Yeast</c:v>
                </c:pt>
                <c:pt idx="2">
                  <c:v>E.coli --&gt; Yeast</c:v>
                </c:pt>
                <c:pt idx="3">
                  <c:v>E.coli</c:v>
                </c:pt>
              </c:strCache>
            </c:strRef>
          </c:cat>
          <c:val>
            <c:numRef>
              <c:f>'e. Comparison'!$C$4:$C$7</c:f>
              <c:numCache>
                <c:formatCode>0.0000</c:formatCode>
                <c:ptCount val="4"/>
                <c:pt idx="0">
                  <c:v>180.0190730189172</c:v>
                </c:pt>
                <c:pt idx="1">
                  <c:v>146.46686684709121</c:v>
                </c:pt>
                <c:pt idx="2">
                  <c:v>35.85066281299661</c:v>
                </c:pt>
                <c:pt idx="3">
                  <c:v>0</c:v>
                </c:pt>
              </c:numCache>
            </c:numRef>
          </c:val>
          <c:extLst>
            <c:ext xmlns:c15="http://schemas.microsoft.com/office/drawing/2012/chart" uri="{02D57815-91ED-43cb-92C2-25804820EDAC}">
              <c15:datalabelsRange>
                <c15:f>'e. Comparison'!$D$4:$D$7</c15:f>
                <c15:dlblRangeCache>
                  <c:ptCount val="4"/>
                  <c:pt idx="0">
                    <c:v>180±28</c:v>
                  </c:pt>
                  <c:pt idx="1">
                    <c:v>146±13</c:v>
                  </c:pt>
                  <c:pt idx="2">
                    <c:v>36±1</c:v>
                  </c:pt>
                  <c:pt idx="3">
                    <c:v>0±0</c:v>
                  </c:pt>
                </c15:dlblRangeCache>
              </c15:datalabelsRange>
            </c:ext>
            <c:ext xmlns:c16="http://schemas.microsoft.com/office/drawing/2014/chart" uri="{C3380CC4-5D6E-409C-BE32-E72D297353CC}">
              <c16:uniqueId val="{00000004-FE96-4716-B821-988726798E49}"/>
            </c:ext>
          </c:extLst>
        </c:ser>
        <c:dLbls>
          <c:showLegendKey val="0"/>
          <c:showVal val="0"/>
          <c:showCatName val="0"/>
          <c:showSerName val="0"/>
          <c:showPercent val="0"/>
          <c:showBubbleSize val="0"/>
        </c:dLbls>
        <c:gapWidth val="219"/>
        <c:overlap val="-27"/>
        <c:axId val="869758584"/>
        <c:axId val="869758912"/>
      </c:barChart>
      <c:catAx>
        <c:axId val="86975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69758912"/>
        <c:crosses val="autoZero"/>
        <c:auto val="1"/>
        <c:lblAlgn val="ctr"/>
        <c:lblOffset val="100"/>
        <c:noMultiLvlLbl val="0"/>
      </c:catAx>
      <c:valAx>
        <c:axId val="869758912"/>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Ethanol production</a:t>
                </a:r>
                <a:r>
                  <a:rPr lang="en-US" sz="1800" baseline="0"/>
                  <a:t> yield [ug /mg sugar]</a:t>
                </a:r>
                <a:endParaRPr lang="en-US" sz="1800"/>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6975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CE163B-2AA1-4F41-8FA8-B45554113EB2}">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66497B7-56FB-4227-AA63-17735EB854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thanol.production" connectionId="1" xr16:uid="{00000000-0016-0000-03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election sqref="A1:A1048576"/>
    </sheetView>
  </sheetViews>
  <sheetFormatPr defaultRowHeight="15"/>
  <cols>
    <col min="1" max="1" width="94.42578125" customWidth="1"/>
  </cols>
  <sheetData>
    <row r="1" spans="1:1">
      <c r="A1" s="6" t="s">
        <v>55</v>
      </c>
    </row>
    <row r="2" spans="1:1" ht="90">
      <c r="A2" s="201" t="s">
        <v>232</v>
      </c>
    </row>
    <row r="3" spans="1:1">
      <c r="A3" s="7" t="s">
        <v>56</v>
      </c>
    </row>
    <row r="4" spans="1:1" ht="225">
      <c r="A4" s="201" t="s">
        <v>233</v>
      </c>
    </row>
    <row r="5" spans="1:1">
      <c r="A5" s="7" t="s">
        <v>57</v>
      </c>
    </row>
    <row r="6" spans="1:1" ht="165">
      <c r="A6" s="201" t="s">
        <v>234</v>
      </c>
    </row>
    <row r="7" spans="1:1">
      <c r="A7" s="6" t="s">
        <v>58</v>
      </c>
    </row>
    <row r="8" spans="1:1" ht="195">
      <c r="A8" s="201" t="s">
        <v>235</v>
      </c>
    </row>
    <row r="9" spans="1:1">
      <c r="A9" s="6" t="s">
        <v>176</v>
      </c>
    </row>
    <row r="10" spans="1:1" ht="45">
      <c r="A10" s="20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34"/>
  <sheetViews>
    <sheetView tabSelected="1" zoomScale="85" zoomScaleNormal="85" workbookViewId="0">
      <pane xSplit="3" ySplit="3" topLeftCell="D4" activePane="bottomRight" state="frozen"/>
      <selection pane="topRight" activeCell="D1" sqref="D1"/>
      <selection pane="bottomLeft" activeCell="A4" sqref="A4"/>
      <selection pane="bottomRight" activeCell="BY3" sqref="BY3"/>
    </sheetView>
  </sheetViews>
  <sheetFormatPr defaultRowHeight="15"/>
  <cols>
    <col min="1" max="2" width="11.7109375" hidden="1" customWidth="1"/>
    <col min="3" max="3" width="7.42578125" customWidth="1"/>
    <col min="4" max="4" width="13" customWidth="1"/>
    <col min="5" max="7" width="16.5703125" customWidth="1"/>
    <col min="8" max="8" width="8.85546875" customWidth="1"/>
    <col min="9" max="9" width="6.140625" customWidth="1"/>
    <col min="10" max="10" width="6" customWidth="1"/>
    <col min="11" max="11" width="7.28515625" customWidth="1"/>
    <col min="12" max="12" width="8" customWidth="1"/>
    <col min="13" max="13" width="5.5703125" customWidth="1"/>
    <col min="14" max="14" width="9.5703125" customWidth="1"/>
    <col min="15" max="15" width="8.28515625" customWidth="1"/>
    <col min="16" max="16" width="12.42578125" customWidth="1"/>
    <col min="17" max="17" width="8.140625" customWidth="1"/>
    <col min="18" max="18" width="5.5703125" customWidth="1"/>
    <col min="19" max="19" width="11" customWidth="1"/>
    <col min="20" max="20" width="10.7109375" bestFit="1" customWidth="1"/>
    <col min="21" max="21" width="11" bestFit="1" customWidth="1"/>
    <col min="22" max="22" width="9" customWidth="1"/>
    <col min="23" max="23" width="7.42578125" customWidth="1"/>
    <col min="24" max="24" width="7.28515625" customWidth="1"/>
    <col min="25" max="26" width="8.5703125" customWidth="1"/>
    <col min="27" max="27" width="16.85546875" customWidth="1"/>
    <col min="28" max="28" width="7.7109375" bestFit="1" customWidth="1"/>
    <col min="29" max="29" width="12.5703125" bestFit="1" customWidth="1"/>
    <col min="30" max="32" width="5.7109375" bestFit="1" customWidth="1"/>
    <col min="33" max="33" width="8.85546875" bestFit="1" customWidth="1"/>
    <col min="34" max="34" width="8.5703125" bestFit="1" customWidth="1"/>
    <col min="39" max="39" width="9.42578125" customWidth="1"/>
    <col min="40" max="40" width="13" customWidth="1"/>
    <col min="41" max="41" width="10.85546875" customWidth="1"/>
    <col min="42" max="42" width="10.7109375" customWidth="1"/>
    <col min="43" max="43" width="8.85546875" customWidth="1"/>
    <col min="44" max="44" width="15.5703125" customWidth="1"/>
    <col min="45" max="45" width="9.140625" customWidth="1"/>
    <col min="46" max="46" width="15.140625" customWidth="1"/>
    <col min="47" max="47" width="14.85546875" customWidth="1"/>
    <col min="49" max="49" width="20" customWidth="1"/>
    <col min="50" max="50" width="18.42578125" customWidth="1"/>
    <col min="54" max="54" width="8.5703125" bestFit="1" customWidth="1"/>
    <col min="55" max="55" width="8.85546875" customWidth="1"/>
    <col min="56" max="56" width="0.140625" customWidth="1"/>
    <col min="57" max="59" width="5.7109375" hidden="1" customWidth="1"/>
    <col min="60" max="60" width="8.85546875" hidden="1" customWidth="1"/>
    <col min="61" max="61" width="8.5703125" hidden="1" customWidth="1"/>
    <col min="62" max="62" width="13.5703125" bestFit="1" customWidth="1"/>
    <col min="63" max="63" width="11.42578125" customWidth="1"/>
    <col min="69" max="69" width="11.42578125" customWidth="1"/>
    <col min="71" max="71" width="0.5703125" customWidth="1"/>
    <col min="72" max="75" width="9.140625" hidden="1" customWidth="1"/>
    <col min="76" max="76" width="10.7109375" hidden="1" customWidth="1"/>
    <col min="77" max="77" width="9.7109375" customWidth="1"/>
    <col min="78" max="78" width="26" customWidth="1"/>
    <col min="79" max="79" width="11.85546875" customWidth="1"/>
    <col min="80" max="80" width="16.85546875" customWidth="1"/>
    <col min="81" max="81" width="14" customWidth="1"/>
    <col min="82" max="82" width="17.7109375" customWidth="1"/>
    <col min="88" max="88" width="11.42578125" customWidth="1"/>
    <col min="95" max="95" width="14.28515625" customWidth="1"/>
  </cols>
  <sheetData>
    <row r="1" spans="1:96" ht="15.75" customHeight="1" thickBot="1">
      <c r="A1" s="34"/>
      <c r="B1" s="35"/>
      <c r="C1" s="35"/>
      <c r="D1" s="35"/>
      <c r="E1" s="35"/>
      <c r="F1" s="35"/>
      <c r="G1" s="35"/>
      <c r="H1" s="35"/>
      <c r="I1" s="35"/>
      <c r="J1" s="35"/>
      <c r="K1" s="35"/>
      <c r="L1" s="35"/>
      <c r="M1" s="35"/>
      <c r="N1" s="183" t="s">
        <v>187</v>
      </c>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5"/>
      <c r="AR1" s="186" t="s">
        <v>188</v>
      </c>
      <c r="AS1" s="187"/>
      <c r="AT1" s="187"/>
      <c r="AU1" s="187"/>
      <c r="AV1" s="187"/>
      <c r="AW1" s="187"/>
      <c r="AX1" s="187"/>
      <c r="AY1" s="187"/>
      <c r="AZ1" s="187"/>
      <c r="BA1" s="187"/>
      <c r="BB1" s="187"/>
      <c r="BC1" s="187"/>
      <c r="BD1" s="187"/>
      <c r="BE1" s="187"/>
      <c r="BF1" s="187"/>
      <c r="BG1" s="187"/>
      <c r="BH1" s="187"/>
      <c r="BI1" s="188"/>
      <c r="BJ1" s="189" t="s">
        <v>189</v>
      </c>
      <c r="BK1" s="190"/>
      <c r="BL1" s="190"/>
      <c r="BM1" s="190"/>
      <c r="BN1" s="190"/>
      <c r="BO1" s="190"/>
      <c r="BP1" s="190"/>
      <c r="BQ1" s="190"/>
      <c r="BR1" s="190"/>
      <c r="BS1" s="190"/>
      <c r="BT1" s="190"/>
      <c r="BU1" s="190"/>
      <c r="BV1" s="190"/>
      <c r="BW1" s="190"/>
      <c r="BX1" s="190"/>
      <c r="BY1" s="191"/>
      <c r="BZ1" s="192" t="s">
        <v>190</v>
      </c>
      <c r="CA1" s="193"/>
      <c r="CB1" s="193"/>
      <c r="CC1" s="193"/>
      <c r="CD1" s="193"/>
      <c r="CE1" s="193"/>
      <c r="CF1" s="193"/>
      <c r="CG1" s="193"/>
      <c r="CH1" s="193"/>
      <c r="CI1" s="193"/>
      <c r="CJ1" s="193"/>
      <c r="CK1" s="193"/>
      <c r="CL1" s="193"/>
      <c r="CM1" s="193"/>
      <c r="CN1" s="193"/>
      <c r="CO1" s="193"/>
      <c r="CP1" s="193"/>
      <c r="CQ1" s="194"/>
      <c r="CR1" s="44"/>
    </row>
    <row r="2" spans="1:96" ht="30" customHeight="1" thickBot="1">
      <c r="A2" s="36"/>
      <c r="B2" s="29"/>
      <c r="C2" s="29"/>
      <c r="D2" s="29"/>
      <c r="E2" s="29"/>
      <c r="F2" s="29"/>
      <c r="G2" s="29"/>
      <c r="H2" s="29"/>
      <c r="I2" s="29"/>
      <c r="J2" s="29"/>
      <c r="K2" s="29"/>
      <c r="L2" s="29"/>
      <c r="M2" s="29"/>
      <c r="N2" s="195" t="s">
        <v>0</v>
      </c>
      <c r="O2" s="178"/>
      <c r="P2" s="178"/>
      <c r="Q2" s="178"/>
      <c r="R2" s="178"/>
      <c r="S2" s="178"/>
      <c r="T2" s="196"/>
      <c r="U2" s="118"/>
      <c r="V2" s="178" t="s">
        <v>191</v>
      </c>
      <c r="W2" s="178"/>
      <c r="X2" s="178"/>
      <c r="Y2" s="178"/>
      <c r="Z2" s="178"/>
      <c r="AA2" s="178"/>
      <c r="AB2" s="179"/>
      <c r="AC2" s="59" t="s">
        <v>1</v>
      </c>
      <c r="AD2" s="56"/>
      <c r="AE2" s="178"/>
      <c r="AF2" s="178"/>
      <c r="AG2" s="178"/>
      <c r="AH2" s="178"/>
      <c r="AI2" s="179"/>
      <c r="AJ2" s="177" t="s">
        <v>192</v>
      </c>
      <c r="AK2" s="178"/>
      <c r="AL2" s="178"/>
      <c r="AM2" s="178"/>
      <c r="AN2" s="178"/>
      <c r="AO2" s="178"/>
      <c r="AP2" s="179"/>
      <c r="AQ2" s="58"/>
      <c r="AR2" s="59"/>
      <c r="AS2" s="174" t="s">
        <v>2</v>
      </c>
      <c r="AT2" s="175"/>
      <c r="AU2" s="176"/>
      <c r="AV2" s="64"/>
      <c r="AW2" s="177" t="s">
        <v>191</v>
      </c>
      <c r="AX2" s="178"/>
      <c r="AY2" s="178"/>
      <c r="AZ2" s="178"/>
      <c r="BA2" s="178"/>
      <c r="BB2" s="178"/>
      <c r="BC2" s="179"/>
      <c r="BD2" s="180" t="s">
        <v>1</v>
      </c>
      <c r="BE2" s="181"/>
      <c r="BF2" s="181"/>
      <c r="BG2" s="181"/>
      <c r="BH2" s="181"/>
      <c r="BI2" s="182"/>
      <c r="BJ2" s="59"/>
      <c r="BK2" s="56"/>
      <c r="BL2" s="178" t="s">
        <v>191</v>
      </c>
      <c r="BM2" s="178"/>
      <c r="BN2" s="178"/>
      <c r="BO2" s="178"/>
      <c r="BP2" s="178"/>
      <c r="BQ2" s="178"/>
      <c r="BR2" s="179"/>
      <c r="BS2" s="180" t="s">
        <v>1</v>
      </c>
      <c r="BT2" s="181"/>
      <c r="BU2" s="181"/>
      <c r="BV2" s="181"/>
      <c r="BW2" s="181"/>
      <c r="BX2" s="182"/>
      <c r="BY2" s="58"/>
      <c r="BZ2" s="36"/>
      <c r="CA2" s="174" t="s">
        <v>2</v>
      </c>
      <c r="CB2" s="175"/>
      <c r="CC2" s="176"/>
      <c r="CD2" s="57"/>
      <c r="CE2" s="177" t="s">
        <v>191</v>
      </c>
      <c r="CF2" s="178"/>
      <c r="CG2" s="178"/>
      <c r="CH2" s="178"/>
      <c r="CI2" s="178"/>
      <c r="CJ2" s="178"/>
      <c r="CK2" s="179"/>
      <c r="CL2" s="180" t="s">
        <v>1</v>
      </c>
      <c r="CM2" s="181"/>
      <c r="CN2" s="181"/>
      <c r="CO2" s="181"/>
      <c r="CP2" s="181"/>
      <c r="CQ2" s="182"/>
      <c r="CR2" s="45"/>
    </row>
    <row r="3" spans="1:96" ht="48" customHeight="1" thickBot="1">
      <c r="A3" s="69" t="s">
        <v>3</v>
      </c>
      <c r="B3" s="70" t="s">
        <v>4</v>
      </c>
      <c r="C3" s="70" t="s">
        <v>5</v>
      </c>
      <c r="D3" s="70" t="s">
        <v>6</v>
      </c>
      <c r="E3" s="70" t="s">
        <v>7</v>
      </c>
      <c r="F3" s="70" t="s">
        <v>8</v>
      </c>
      <c r="G3" s="70" t="s">
        <v>9</v>
      </c>
      <c r="H3" s="70" t="s">
        <v>10</v>
      </c>
      <c r="I3" s="71" t="s">
        <v>11</v>
      </c>
      <c r="J3" s="71" t="s">
        <v>12</v>
      </c>
      <c r="K3" s="71" t="s">
        <v>13</v>
      </c>
      <c r="L3" s="71" t="s">
        <v>14</v>
      </c>
      <c r="M3" s="70" t="s">
        <v>15</v>
      </c>
      <c r="N3" s="70" t="s">
        <v>16</v>
      </c>
      <c r="O3" s="70" t="s">
        <v>17</v>
      </c>
      <c r="P3" s="70" t="s">
        <v>18</v>
      </c>
      <c r="Q3" s="72" t="s">
        <v>217</v>
      </c>
      <c r="R3" s="70" t="s">
        <v>19</v>
      </c>
      <c r="S3" s="70" t="s">
        <v>20</v>
      </c>
      <c r="T3" s="70" t="s">
        <v>18</v>
      </c>
      <c r="U3" s="73" t="s">
        <v>193</v>
      </c>
      <c r="V3" s="76" t="s">
        <v>21</v>
      </c>
      <c r="W3" s="70" t="s">
        <v>22</v>
      </c>
      <c r="X3" s="70" t="s">
        <v>23</v>
      </c>
      <c r="Y3" s="70" t="s">
        <v>24</v>
      </c>
      <c r="Z3" s="70" t="s">
        <v>25</v>
      </c>
      <c r="AA3" s="77" t="s">
        <v>26</v>
      </c>
      <c r="AB3" s="121" t="s">
        <v>204</v>
      </c>
      <c r="AC3" s="76" t="s">
        <v>21</v>
      </c>
      <c r="AD3" s="77" t="s">
        <v>22</v>
      </c>
      <c r="AE3" s="76" t="s">
        <v>23</v>
      </c>
      <c r="AF3" s="70" t="s">
        <v>24</v>
      </c>
      <c r="AG3" s="70" t="s">
        <v>25</v>
      </c>
      <c r="AH3" s="70" t="s">
        <v>26</v>
      </c>
      <c r="AI3" s="70" t="s">
        <v>204</v>
      </c>
      <c r="AJ3" s="76" t="s">
        <v>21</v>
      </c>
      <c r="AK3" s="70" t="s">
        <v>22</v>
      </c>
      <c r="AL3" s="70" t="s">
        <v>23</v>
      </c>
      <c r="AM3" s="70" t="s">
        <v>24</v>
      </c>
      <c r="AN3" s="70" t="s">
        <v>25</v>
      </c>
      <c r="AO3" s="77" t="s">
        <v>26</v>
      </c>
      <c r="AP3" s="121" t="s">
        <v>204</v>
      </c>
      <c r="AQ3" s="75" t="s">
        <v>27</v>
      </c>
      <c r="AR3" s="76" t="s">
        <v>28</v>
      </c>
      <c r="AS3" s="70" t="s">
        <v>224</v>
      </c>
      <c r="AT3" s="70" t="s">
        <v>29</v>
      </c>
      <c r="AU3" s="77" t="s">
        <v>30</v>
      </c>
      <c r="AV3" s="75" t="s">
        <v>27</v>
      </c>
      <c r="AW3" s="76" t="s">
        <v>21</v>
      </c>
      <c r="AX3" s="70" t="s">
        <v>22</v>
      </c>
      <c r="AY3" s="70" t="s">
        <v>23</v>
      </c>
      <c r="AZ3" s="70" t="s">
        <v>24</v>
      </c>
      <c r="BA3" s="70" t="s">
        <v>25</v>
      </c>
      <c r="BB3" s="77" t="s">
        <v>26</v>
      </c>
      <c r="BC3" s="121" t="s">
        <v>219</v>
      </c>
      <c r="BD3" s="69" t="s">
        <v>21</v>
      </c>
      <c r="BE3" s="70" t="s">
        <v>22</v>
      </c>
      <c r="BF3" s="70" t="s">
        <v>23</v>
      </c>
      <c r="BG3" s="70" t="s">
        <v>24</v>
      </c>
      <c r="BH3" s="70" t="s">
        <v>25</v>
      </c>
      <c r="BI3" s="74" t="s">
        <v>26</v>
      </c>
      <c r="BJ3" s="76" t="s">
        <v>31</v>
      </c>
      <c r="BK3" s="77" t="s">
        <v>220</v>
      </c>
      <c r="BL3" s="76" t="s">
        <v>21</v>
      </c>
      <c r="BM3" s="70" t="s">
        <v>22</v>
      </c>
      <c r="BN3" s="70" t="s">
        <v>23</v>
      </c>
      <c r="BO3" s="70" t="s">
        <v>24</v>
      </c>
      <c r="BP3" s="70" t="s">
        <v>25</v>
      </c>
      <c r="BQ3" s="77" t="s">
        <v>26</v>
      </c>
      <c r="BR3" s="121" t="s">
        <v>204</v>
      </c>
      <c r="BS3" s="69" t="s">
        <v>21</v>
      </c>
      <c r="BT3" s="70" t="s">
        <v>22</v>
      </c>
      <c r="BU3" s="70" t="s">
        <v>23</v>
      </c>
      <c r="BV3" s="70" t="s">
        <v>24</v>
      </c>
      <c r="BW3" s="70" t="s">
        <v>25</v>
      </c>
      <c r="BX3" s="74" t="s">
        <v>26</v>
      </c>
      <c r="BY3" s="75" t="s">
        <v>27</v>
      </c>
      <c r="BZ3" s="69" t="s">
        <v>32</v>
      </c>
      <c r="CA3" s="76" t="s">
        <v>224</v>
      </c>
      <c r="CB3" s="77" t="s">
        <v>30</v>
      </c>
      <c r="CC3" s="70" t="s">
        <v>29</v>
      </c>
      <c r="CD3" s="78" t="s">
        <v>27</v>
      </c>
      <c r="CE3" s="76" t="s">
        <v>21</v>
      </c>
      <c r="CF3" s="70" t="s">
        <v>22</v>
      </c>
      <c r="CG3" s="70" t="s">
        <v>23</v>
      </c>
      <c r="CH3" s="70" t="s">
        <v>24</v>
      </c>
      <c r="CI3" s="70" t="s">
        <v>25</v>
      </c>
      <c r="CJ3" s="77" t="s">
        <v>26</v>
      </c>
      <c r="CK3" s="121" t="s">
        <v>204</v>
      </c>
      <c r="CL3" s="69" t="s">
        <v>21</v>
      </c>
      <c r="CM3" s="70" t="s">
        <v>22</v>
      </c>
      <c r="CN3" s="70" t="s">
        <v>23</v>
      </c>
      <c r="CO3" s="70" t="s">
        <v>24</v>
      </c>
      <c r="CP3" s="70" t="s">
        <v>25</v>
      </c>
      <c r="CQ3" s="74" t="s">
        <v>26</v>
      </c>
      <c r="CR3" s="75" t="s">
        <v>59</v>
      </c>
    </row>
    <row r="4" spans="1:96">
      <c r="A4" s="34">
        <v>1</v>
      </c>
      <c r="B4" s="158">
        <v>1.2018</v>
      </c>
      <c r="C4" s="34" t="s">
        <v>33</v>
      </c>
      <c r="D4" s="35" t="s">
        <v>221</v>
      </c>
      <c r="E4" s="35" t="s">
        <v>194</v>
      </c>
      <c r="F4" s="35">
        <v>10</v>
      </c>
      <c r="G4" s="35">
        <v>5</v>
      </c>
      <c r="H4" s="94">
        <v>6.9000000000000006E-2</v>
      </c>
      <c r="I4" s="95">
        <v>1.0482902526855469</v>
      </c>
      <c r="J4" s="95">
        <v>19.997901916503906</v>
      </c>
      <c r="K4" s="95">
        <v>4.6029453277587891</v>
      </c>
      <c r="L4" s="95">
        <v>6.7392206192016602</v>
      </c>
      <c r="M4" s="96">
        <v>0.38</v>
      </c>
      <c r="N4" s="35" t="s">
        <v>34</v>
      </c>
      <c r="O4" s="35">
        <v>30</v>
      </c>
      <c r="P4" s="35">
        <v>121</v>
      </c>
      <c r="Q4" s="35">
        <v>10</v>
      </c>
      <c r="R4" s="35" t="s">
        <v>35</v>
      </c>
      <c r="S4" s="35">
        <v>24</v>
      </c>
      <c r="T4" s="35" t="s">
        <v>36</v>
      </c>
      <c r="U4" s="161">
        <v>10</v>
      </c>
      <c r="V4" s="105">
        <v>36.256060592594281</v>
      </c>
      <c r="W4" s="99">
        <v>3</v>
      </c>
      <c r="X4" s="99">
        <v>55.956455056805652</v>
      </c>
      <c r="Y4" s="99">
        <v>25.471390202215858</v>
      </c>
      <c r="Z4" s="99">
        <v>8.630085447742939</v>
      </c>
      <c r="AA4" s="100">
        <v>35.835332936357332</v>
      </c>
      <c r="AB4" s="98">
        <f>SUM(V4:AA4)</f>
        <v>165.14932423571605</v>
      </c>
      <c r="AC4" s="105">
        <v>1.2674728401536195</v>
      </c>
      <c r="AD4" s="106">
        <v>0.10136986301369863</v>
      </c>
      <c r="AE4" s="98">
        <v>1.9561774185214351</v>
      </c>
      <c r="AF4" s="99">
        <v>0.89045237553629986</v>
      </c>
      <c r="AG4" s="99">
        <v>0.301698494939449</v>
      </c>
      <c r="AH4" s="99">
        <v>1.2527646543036997</v>
      </c>
      <c r="AI4" s="99">
        <f>SUM(AC4:AH4)</f>
        <v>5.7699356464682019</v>
      </c>
      <c r="AJ4" s="98">
        <v>36.256060592594288</v>
      </c>
      <c r="AK4" s="99">
        <v>2.2602243307859351</v>
      </c>
      <c r="AL4" s="99">
        <v>43.715081471872523</v>
      </c>
      <c r="AM4" s="99">
        <v>25.187837631019114</v>
      </c>
      <c r="AN4" s="99">
        <v>0</v>
      </c>
      <c r="AO4" s="100">
        <v>35.835332936357297</v>
      </c>
      <c r="AP4" s="98">
        <f t="shared" ref="AP4:AP15" si="0">SUM(AJ4:AO4)</f>
        <v>143.25453696262917</v>
      </c>
      <c r="AQ4" s="101">
        <v>0</v>
      </c>
      <c r="AR4" s="102" t="s">
        <v>37</v>
      </c>
      <c r="AS4" s="93">
        <v>24</v>
      </c>
      <c r="AT4" s="35" t="s">
        <v>38</v>
      </c>
      <c r="AU4" s="97" t="s">
        <v>39</v>
      </c>
      <c r="AV4" s="152">
        <v>165.85986769782645</v>
      </c>
      <c r="AW4" s="154">
        <v>33.833088882370191</v>
      </c>
      <c r="AX4" s="105">
        <v>2.3138523113012175</v>
      </c>
      <c r="AY4" s="99">
        <v>2.0248915563690608</v>
      </c>
      <c r="AZ4" s="99">
        <v>25.554561678656682</v>
      </c>
      <c r="BA4" s="99">
        <v>0</v>
      </c>
      <c r="BB4" s="100">
        <v>38.347099608515798</v>
      </c>
      <c r="BC4" s="98">
        <f>SUM(AW4:BB4)</f>
        <v>102.07349403721295</v>
      </c>
      <c r="BD4" s="98">
        <v>1.1882253711285569</v>
      </c>
      <c r="BE4" s="99">
        <v>8.098483089554262E-2</v>
      </c>
      <c r="BF4" s="99">
        <v>7.0871204472917143E-2</v>
      </c>
      <c r="BG4" s="99">
        <v>0.89440965875298395</v>
      </c>
      <c r="BH4" s="99">
        <v>0</v>
      </c>
      <c r="BI4" s="100">
        <v>0.70416717925378014</v>
      </c>
      <c r="BJ4" s="102" t="s">
        <v>40</v>
      </c>
      <c r="BK4" s="97" t="s">
        <v>41</v>
      </c>
      <c r="BL4" s="98">
        <v>36.534294551735591</v>
      </c>
      <c r="BM4" s="99">
        <v>3.5944589209143882</v>
      </c>
      <c r="BN4" s="99">
        <v>3.9801838500716848</v>
      </c>
      <c r="BO4" s="99">
        <v>23.944681590200915</v>
      </c>
      <c r="BP4" s="99">
        <v>2.2263628387513443</v>
      </c>
      <c r="BQ4" s="100">
        <v>28.058760211967314</v>
      </c>
      <c r="BR4" s="98">
        <f>SUM(BL4:BQ4)</f>
        <v>98.33874196364124</v>
      </c>
      <c r="BS4" s="98">
        <v>1.2787003093107459</v>
      </c>
      <c r="BT4" s="99">
        <v>0.12580606223200361</v>
      </c>
      <c r="BU4" s="99">
        <v>0.13930643475250898</v>
      </c>
      <c r="BV4" s="99">
        <v>0.83806385565703212</v>
      </c>
      <c r="BW4" s="99">
        <v>7.7922699356297059E-2</v>
      </c>
      <c r="BX4" s="100">
        <v>1.092219706109834</v>
      </c>
      <c r="BY4" s="103">
        <v>0</v>
      </c>
      <c r="BZ4" s="104" t="s">
        <v>42</v>
      </c>
      <c r="CA4" s="166">
        <v>24</v>
      </c>
      <c r="CB4" s="166" t="s">
        <v>223</v>
      </c>
      <c r="CC4" s="35" t="s">
        <v>222</v>
      </c>
      <c r="CD4" s="169">
        <v>40.405397051125632</v>
      </c>
      <c r="CE4" s="98">
        <v>30.92950870189981</v>
      </c>
      <c r="CF4" s="99">
        <v>0</v>
      </c>
      <c r="CG4" s="99">
        <v>0</v>
      </c>
      <c r="CH4" s="99">
        <v>22.58596647739218</v>
      </c>
      <c r="CI4" s="99">
        <v>0</v>
      </c>
      <c r="CJ4" s="100">
        <v>28.309934387282446</v>
      </c>
      <c r="CK4" s="154">
        <f>SUM(CE4:CJ4)</f>
        <v>81.825409566574436</v>
      </c>
      <c r="CL4" s="98">
        <v>1.5128282708167731</v>
      </c>
      <c r="CM4" s="99">
        <v>0</v>
      </c>
      <c r="CN4" s="99">
        <v>0</v>
      </c>
      <c r="CO4" s="99">
        <v>0.79050882670872635</v>
      </c>
      <c r="CP4" s="99">
        <v>0</v>
      </c>
      <c r="CQ4" s="100">
        <v>1.0045203415369159</v>
      </c>
      <c r="CR4" s="103">
        <f>(AV4-AQ4)+(CD4-BY4)</f>
        <v>206.26526474895206</v>
      </c>
    </row>
    <row r="5" spans="1:96">
      <c r="A5" s="25">
        <f>A4+1</f>
        <v>2</v>
      </c>
      <c r="B5" s="159">
        <v>1.2018</v>
      </c>
      <c r="C5" s="25" t="s">
        <v>43</v>
      </c>
      <c r="D5" s="18" t="s">
        <v>221</v>
      </c>
      <c r="E5" s="18" t="s">
        <v>194</v>
      </c>
      <c r="F5" s="18">
        <v>10</v>
      </c>
      <c r="G5" s="18">
        <v>5</v>
      </c>
      <c r="H5" s="31">
        <v>6.9000000000000006E-2</v>
      </c>
      <c r="I5" s="17">
        <v>1.0482902526855469</v>
      </c>
      <c r="J5" s="17">
        <v>19.997901916503906</v>
      </c>
      <c r="K5" s="17">
        <v>4.6029453277587891</v>
      </c>
      <c r="L5" s="17">
        <v>6.7392206192016602</v>
      </c>
      <c r="M5" s="32">
        <v>0.38</v>
      </c>
      <c r="N5" s="18" t="s">
        <v>34</v>
      </c>
      <c r="O5" s="18">
        <v>30</v>
      </c>
      <c r="P5" s="18">
        <v>121</v>
      </c>
      <c r="Q5" s="18">
        <v>10</v>
      </c>
      <c r="R5" s="18" t="s">
        <v>35</v>
      </c>
      <c r="S5" s="18">
        <v>24</v>
      </c>
      <c r="T5" s="18" t="s">
        <v>36</v>
      </c>
      <c r="U5" s="162">
        <v>10</v>
      </c>
      <c r="V5" s="54">
        <v>36.256060592594281</v>
      </c>
      <c r="W5" s="33">
        <v>3</v>
      </c>
      <c r="X5" s="33">
        <v>55.956455056805652</v>
      </c>
      <c r="Y5" s="33">
        <v>25.471390202215858</v>
      </c>
      <c r="Z5" s="33">
        <v>8.630085447742939</v>
      </c>
      <c r="AA5" s="49">
        <v>35.835332936357332</v>
      </c>
      <c r="AB5" s="52">
        <f t="shared" ref="AB5:AB15" si="1">SUM(V5:AA5)</f>
        <v>165.14932423571605</v>
      </c>
      <c r="AC5" s="54">
        <v>1.2674728401536195</v>
      </c>
      <c r="AD5" s="42">
        <v>0.10136986301369863</v>
      </c>
      <c r="AE5" s="52">
        <v>1.9561774185214351</v>
      </c>
      <c r="AF5" s="33">
        <v>0.89045237553629986</v>
      </c>
      <c r="AG5" s="33">
        <v>0.301698494939449</v>
      </c>
      <c r="AH5" s="33">
        <v>1.2527646543036997</v>
      </c>
      <c r="AI5" s="33">
        <f t="shared" ref="AI5:AI15" si="2">SUM(AC5:AH5)</f>
        <v>5.7699356464682019</v>
      </c>
      <c r="AJ5" s="52">
        <v>36.256060592594288</v>
      </c>
      <c r="AK5" s="33">
        <v>2.2602243307859351</v>
      </c>
      <c r="AL5" s="33">
        <v>43.715081471872523</v>
      </c>
      <c r="AM5" s="33">
        <v>25.187837631019114</v>
      </c>
      <c r="AN5" s="33">
        <v>0</v>
      </c>
      <c r="AO5" s="49">
        <v>35.835332936357332</v>
      </c>
      <c r="AP5" s="52">
        <f t="shared" si="0"/>
        <v>143.2545369626292</v>
      </c>
      <c r="AQ5" s="67">
        <v>0</v>
      </c>
      <c r="AR5" s="60" t="s">
        <v>37</v>
      </c>
      <c r="AS5" s="30">
        <v>24</v>
      </c>
      <c r="AT5" s="18" t="s">
        <v>38</v>
      </c>
      <c r="AU5" s="24" t="s">
        <v>39</v>
      </c>
      <c r="AV5" s="147">
        <v>131.14501166804885</v>
      </c>
      <c r="AW5" s="155">
        <v>33.201818715165736</v>
      </c>
      <c r="AX5" s="54">
        <v>2.3682387854365192</v>
      </c>
      <c r="AY5" s="33">
        <v>1.8241450369140573</v>
      </c>
      <c r="AZ5" s="33">
        <v>23.240729140310986</v>
      </c>
      <c r="BA5" s="33">
        <v>1.1813663605308025</v>
      </c>
      <c r="BB5" s="49">
        <v>36.585261813953025</v>
      </c>
      <c r="BC5" s="52">
        <f t="shared" ref="BC5:BC15" si="3">SUM(AW5:BB5)</f>
        <v>98.401559852311124</v>
      </c>
      <c r="BD5" s="52">
        <v>1.1660547535248371</v>
      </c>
      <c r="BE5" s="33">
        <v>8.2888357490278175E-2</v>
      </c>
      <c r="BF5" s="33">
        <v>6.3845076291992015E-2</v>
      </c>
      <c r="BG5" s="33">
        <v>0.81342551991088463</v>
      </c>
      <c r="BH5" s="33">
        <v>4.2686715309248335E-2</v>
      </c>
      <c r="BI5" s="49">
        <v>0.67181457989775306</v>
      </c>
      <c r="BJ5" s="60" t="s">
        <v>40</v>
      </c>
      <c r="BK5" s="24" t="s">
        <v>41</v>
      </c>
      <c r="BL5" s="52">
        <v>36.757092304979906</v>
      </c>
      <c r="BM5" s="33">
        <v>2.8946808601557641</v>
      </c>
      <c r="BN5" s="33">
        <v>3.8304820186276389</v>
      </c>
      <c r="BO5" s="33">
        <v>22.114492592730766</v>
      </c>
      <c r="BP5" s="33">
        <v>0</v>
      </c>
      <c r="BQ5" s="49">
        <v>27.222482888054753</v>
      </c>
      <c r="BR5" s="52">
        <f t="shared" ref="BR5:BR15" si="4">SUM(BL5:BQ5)</f>
        <v>92.81923066454884</v>
      </c>
      <c r="BS5" s="52">
        <v>1.2864982306742969</v>
      </c>
      <c r="BT5" s="33">
        <v>0.10131383010545175</v>
      </c>
      <c r="BU5" s="33">
        <v>0.13406687065196737</v>
      </c>
      <c r="BV5" s="33">
        <v>0.77400724074557703</v>
      </c>
      <c r="BW5" s="33">
        <v>0</v>
      </c>
      <c r="BX5" s="49">
        <v>1.0271398644893091</v>
      </c>
      <c r="BY5" s="46">
        <v>18.526210921833318</v>
      </c>
      <c r="BZ5" s="48" t="s">
        <v>42</v>
      </c>
      <c r="CA5" s="167">
        <v>24</v>
      </c>
      <c r="CB5" s="167" t="s">
        <v>223</v>
      </c>
      <c r="CC5" s="18" t="s">
        <v>222</v>
      </c>
      <c r="CD5" s="170">
        <v>37.279489814028835</v>
      </c>
      <c r="CE5" s="52">
        <v>28.495842620074662</v>
      </c>
      <c r="CF5" s="33">
        <v>0</v>
      </c>
      <c r="CG5" s="33">
        <v>0</v>
      </c>
      <c r="CH5" s="33">
        <v>18.710580208105217</v>
      </c>
      <c r="CI5" s="33">
        <v>0</v>
      </c>
      <c r="CJ5" s="49">
        <v>27.417027417027413</v>
      </c>
      <c r="CK5" s="155">
        <f t="shared" ref="CK5:CK15" si="5">SUM(CE5:CJ5)</f>
        <v>74.623450245207295</v>
      </c>
      <c r="CL5" s="52">
        <v>1.3828864800918588</v>
      </c>
      <c r="CM5" s="33">
        <v>0</v>
      </c>
      <c r="CN5" s="33">
        <v>0</v>
      </c>
      <c r="CO5" s="33">
        <v>0.65487030728368256</v>
      </c>
      <c r="CP5" s="33">
        <v>0</v>
      </c>
      <c r="CQ5" s="49">
        <v>1.0528759458005013</v>
      </c>
      <c r="CR5" s="46">
        <f t="shared" ref="CR5:CR15" si="6">(AV5-AQ5)+(CD5-BY5)</f>
        <v>149.89829056024436</v>
      </c>
    </row>
    <row r="6" spans="1:96" ht="15.75" thickBot="1">
      <c r="A6" s="107">
        <f t="shared" ref="A6:A15" si="7">A5+1</f>
        <v>3</v>
      </c>
      <c r="B6" s="160">
        <v>1.2018</v>
      </c>
      <c r="C6" s="26" t="s">
        <v>44</v>
      </c>
      <c r="D6" s="27" t="s">
        <v>221</v>
      </c>
      <c r="E6" s="27" t="s">
        <v>194</v>
      </c>
      <c r="F6" s="27">
        <v>10</v>
      </c>
      <c r="G6" s="27">
        <v>5</v>
      </c>
      <c r="H6" s="38">
        <v>6.9000000000000006E-2</v>
      </c>
      <c r="I6" s="39">
        <v>1.0482902526855469</v>
      </c>
      <c r="J6" s="39">
        <v>19.997901916503906</v>
      </c>
      <c r="K6" s="39">
        <v>4.6029453277587891</v>
      </c>
      <c r="L6" s="39">
        <v>6.7392206192016602</v>
      </c>
      <c r="M6" s="40">
        <v>0.38</v>
      </c>
      <c r="N6" s="27" t="s">
        <v>34</v>
      </c>
      <c r="O6" s="27">
        <v>30</v>
      </c>
      <c r="P6" s="27">
        <v>121</v>
      </c>
      <c r="Q6" s="27">
        <v>10</v>
      </c>
      <c r="R6" s="27" t="s">
        <v>35</v>
      </c>
      <c r="S6" s="27">
        <v>24</v>
      </c>
      <c r="T6" s="27" t="s">
        <v>36</v>
      </c>
      <c r="U6" s="163">
        <v>10</v>
      </c>
      <c r="V6" s="116">
        <v>36.256060592594281</v>
      </c>
      <c r="W6" s="111">
        <v>3</v>
      </c>
      <c r="X6" s="111">
        <v>55.956455056805652</v>
      </c>
      <c r="Y6" s="111">
        <v>25.471390202215858</v>
      </c>
      <c r="Z6" s="111">
        <v>8.630085447742939</v>
      </c>
      <c r="AA6" s="112">
        <v>35.835332936357332</v>
      </c>
      <c r="AB6" s="110">
        <f t="shared" si="1"/>
        <v>165.14932423571605</v>
      </c>
      <c r="AC6" s="116">
        <v>1.2674728401536195</v>
      </c>
      <c r="AD6" s="117">
        <v>0.10136986301369863</v>
      </c>
      <c r="AE6" s="110">
        <v>1.9561774185214351</v>
      </c>
      <c r="AF6" s="111">
        <v>0.89045237553629986</v>
      </c>
      <c r="AG6" s="111">
        <v>0.301698494939449</v>
      </c>
      <c r="AH6" s="111">
        <v>1.2527646543036997</v>
      </c>
      <c r="AI6" s="111">
        <f t="shared" si="2"/>
        <v>5.7699356464682019</v>
      </c>
      <c r="AJ6" s="110">
        <v>36.256060592594288</v>
      </c>
      <c r="AK6" s="111">
        <v>2.2602243307859351</v>
      </c>
      <c r="AL6" s="111">
        <v>43.715081471872523</v>
      </c>
      <c r="AM6" s="111">
        <v>25.187837631019114</v>
      </c>
      <c r="AN6" s="111">
        <v>0</v>
      </c>
      <c r="AO6" s="112">
        <v>35.835332936357332</v>
      </c>
      <c r="AP6" s="110">
        <f t="shared" si="0"/>
        <v>143.2545369626292</v>
      </c>
      <c r="AQ6" s="113">
        <v>0</v>
      </c>
      <c r="AR6" s="114" t="s">
        <v>37</v>
      </c>
      <c r="AS6" s="108">
        <v>24</v>
      </c>
      <c r="AT6" s="19" t="s">
        <v>38</v>
      </c>
      <c r="AU6" s="109" t="s">
        <v>39</v>
      </c>
      <c r="AV6" s="153">
        <v>136.9308210063451</v>
      </c>
      <c r="AW6" s="156">
        <v>31.188618363156355</v>
      </c>
      <c r="AX6" s="116">
        <v>2.7598800966651305</v>
      </c>
      <c r="AY6" s="111">
        <v>3.289797621326866</v>
      </c>
      <c r="AZ6" s="111">
        <v>23.712655664292686</v>
      </c>
      <c r="BA6" s="111">
        <v>1.6050316813229408</v>
      </c>
      <c r="BB6" s="112">
        <v>39.646757851486271</v>
      </c>
      <c r="BC6" s="110">
        <f t="shared" si="3"/>
        <v>102.20274127825026</v>
      </c>
      <c r="BD6" s="110">
        <v>1.0953499605184147</v>
      </c>
      <c r="BE6" s="111">
        <v>9.6595803383279583E-2</v>
      </c>
      <c r="BF6" s="111">
        <v>0.11514291674644032</v>
      </c>
      <c r="BG6" s="111">
        <v>0.82994294825024417</v>
      </c>
      <c r="BH6" s="111">
        <v>5.7995159445857765E-2</v>
      </c>
      <c r="BI6" s="112">
        <v>0.72803278286629447</v>
      </c>
      <c r="BJ6" s="114" t="s">
        <v>40</v>
      </c>
      <c r="BK6" s="109" t="s">
        <v>41</v>
      </c>
      <c r="BL6" s="110">
        <v>32.645856155771632</v>
      </c>
      <c r="BM6" s="111">
        <v>3.6126120810720312</v>
      </c>
      <c r="BN6" s="111">
        <v>5.336958554505963</v>
      </c>
      <c r="BO6" s="111">
        <v>23.122857191552193</v>
      </c>
      <c r="BP6" s="111">
        <v>0</v>
      </c>
      <c r="BQ6" s="112">
        <v>28.419801556635015</v>
      </c>
      <c r="BR6" s="110">
        <f t="shared" si="4"/>
        <v>93.138085539536831</v>
      </c>
      <c r="BS6" s="110">
        <v>1.1426049654520072</v>
      </c>
      <c r="BT6" s="111">
        <v>0.12644142283752111</v>
      </c>
      <c r="BU6" s="111">
        <v>0.18679354940770873</v>
      </c>
      <c r="BV6" s="111">
        <v>0.80930000170432681</v>
      </c>
      <c r="BW6" s="111">
        <v>0</v>
      </c>
      <c r="BX6" s="112">
        <v>1.0376830819393699</v>
      </c>
      <c r="BY6" s="47">
        <v>21.087640986628365</v>
      </c>
      <c r="BZ6" s="50" t="s">
        <v>42</v>
      </c>
      <c r="CA6" s="168">
        <v>24</v>
      </c>
      <c r="CB6" s="168" t="s">
        <v>223</v>
      </c>
      <c r="CC6" s="27" t="s">
        <v>222</v>
      </c>
      <c r="CD6" s="171">
        <v>68.050483727838355</v>
      </c>
      <c r="CE6" s="53">
        <v>28.729971546559767</v>
      </c>
      <c r="CF6" s="41">
        <v>0</v>
      </c>
      <c r="CG6" s="41">
        <v>0</v>
      </c>
      <c r="CH6" s="41">
        <v>20.227860302086736</v>
      </c>
      <c r="CI6" s="41">
        <v>0.72889967223747443</v>
      </c>
      <c r="CJ6" s="51">
        <v>26.781150096067222</v>
      </c>
      <c r="CK6" s="156">
        <f t="shared" si="5"/>
        <v>76.467881616951203</v>
      </c>
      <c r="CL6" s="110">
        <v>1.4201174532005645</v>
      </c>
      <c r="CM6" s="111">
        <v>0</v>
      </c>
      <c r="CN6" s="111">
        <v>0</v>
      </c>
      <c r="CO6" s="111">
        <v>0.70797511057303575</v>
      </c>
      <c r="CP6" s="111">
        <v>2.5511488528311605E-2</v>
      </c>
      <c r="CQ6" s="112">
        <v>1.0286983115971922</v>
      </c>
      <c r="CR6" s="115">
        <f t="shared" si="6"/>
        <v>183.89366374755508</v>
      </c>
    </row>
    <row r="7" spans="1:96">
      <c r="A7" s="34">
        <f t="shared" si="7"/>
        <v>4</v>
      </c>
      <c r="B7" s="158">
        <v>1.2018</v>
      </c>
      <c r="C7" s="34" t="s">
        <v>45</v>
      </c>
      <c r="D7" s="35" t="s">
        <v>221</v>
      </c>
      <c r="E7" s="35" t="s">
        <v>194</v>
      </c>
      <c r="F7" s="35">
        <v>10</v>
      </c>
      <c r="G7" s="35">
        <v>5</v>
      </c>
      <c r="H7" s="94">
        <v>6.9000000000000006E-2</v>
      </c>
      <c r="I7" s="95">
        <v>1.0482902526855469</v>
      </c>
      <c r="J7" s="95">
        <v>19.997901916503906</v>
      </c>
      <c r="K7" s="95">
        <v>4.6029453277587891</v>
      </c>
      <c r="L7" s="95">
        <v>6.7392206192016602</v>
      </c>
      <c r="M7" s="96">
        <v>0.38</v>
      </c>
      <c r="N7" s="35" t="s">
        <v>34</v>
      </c>
      <c r="O7" s="35">
        <v>30</v>
      </c>
      <c r="P7" s="35">
        <v>121</v>
      </c>
      <c r="Q7" s="35">
        <v>10</v>
      </c>
      <c r="R7" s="35" t="s">
        <v>35</v>
      </c>
      <c r="S7" s="35">
        <v>24</v>
      </c>
      <c r="T7" s="35" t="s">
        <v>36</v>
      </c>
      <c r="U7" s="161">
        <v>10</v>
      </c>
      <c r="V7" s="98">
        <v>36.256060592594281</v>
      </c>
      <c r="W7" s="99">
        <v>3</v>
      </c>
      <c r="X7" s="99">
        <v>55.956455056805652</v>
      </c>
      <c r="Y7" s="99">
        <v>25.471390202215858</v>
      </c>
      <c r="Z7" s="99">
        <v>8.630085447742939</v>
      </c>
      <c r="AA7" s="100">
        <v>35.835332936357332</v>
      </c>
      <c r="AB7" s="98">
        <f t="shared" si="1"/>
        <v>165.14932423571605</v>
      </c>
      <c r="AC7" s="105">
        <v>1.2674728401536195</v>
      </c>
      <c r="AD7" s="106">
        <v>0.10136986301369863</v>
      </c>
      <c r="AE7" s="98">
        <v>1.9561774185214351</v>
      </c>
      <c r="AF7" s="99">
        <v>0.89045237553629986</v>
      </c>
      <c r="AG7" s="99">
        <v>0.301698494939449</v>
      </c>
      <c r="AH7" s="99">
        <v>1.2527646543036997</v>
      </c>
      <c r="AI7" s="99">
        <f t="shared" si="2"/>
        <v>5.7699356464682019</v>
      </c>
      <c r="AJ7" s="98">
        <v>36.256060592594288</v>
      </c>
      <c r="AK7" s="99">
        <v>2.2602243307859351</v>
      </c>
      <c r="AL7" s="99">
        <v>43.715081471872523</v>
      </c>
      <c r="AM7" s="99">
        <v>25.187837631019114</v>
      </c>
      <c r="AN7" s="99">
        <v>0</v>
      </c>
      <c r="AO7" s="100">
        <v>35.835332936357332</v>
      </c>
      <c r="AP7" s="98">
        <f t="shared" si="0"/>
        <v>143.2545369626292</v>
      </c>
      <c r="AQ7" s="101">
        <v>0</v>
      </c>
      <c r="AR7" s="102" t="s">
        <v>37</v>
      </c>
      <c r="AS7" s="93">
        <v>24</v>
      </c>
      <c r="AT7" s="35" t="s">
        <v>38</v>
      </c>
      <c r="AU7" s="97" t="s">
        <v>39</v>
      </c>
      <c r="AV7" s="152">
        <v>157.60162143696232</v>
      </c>
      <c r="AW7" s="154">
        <v>33.305465923535735</v>
      </c>
      <c r="AX7" s="105">
        <v>2.9369870116409516</v>
      </c>
      <c r="AY7" s="99">
        <v>1.3498864329991773</v>
      </c>
      <c r="AZ7" s="99">
        <v>23.281132155329814</v>
      </c>
      <c r="BA7" s="99">
        <v>0</v>
      </c>
      <c r="BB7" s="100">
        <v>39.61477506961009</v>
      </c>
      <c r="BC7" s="98">
        <f t="shared" si="3"/>
        <v>100.48824659311578</v>
      </c>
      <c r="BD7" s="98">
        <v>1.1696934612255783</v>
      </c>
      <c r="BE7" s="99">
        <v>0.10279454540743332</v>
      </c>
      <c r="BF7" s="99">
        <v>4.7246025154971207E-2</v>
      </c>
      <c r="BG7" s="99">
        <v>0.81483962543654354</v>
      </c>
      <c r="BH7" s="99">
        <v>0</v>
      </c>
      <c r="BI7" s="100">
        <v>0.72744548355217808</v>
      </c>
      <c r="BJ7" s="102" t="s">
        <v>40</v>
      </c>
      <c r="BK7" s="97" t="s">
        <v>41</v>
      </c>
      <c r="BL7" s="98">
        <v>37.254809406503711</v>
      </c>
      <c r="BM7" s="99">
        <v>3.319781860775274</v>
      </c>
      <c r="BN7" s="99">
        <v>2.0361645429871529</v>
      </c>
      <c r="BO7" s="99">
        <v>24.002318964314458</v>
      </c>
      <c r="BP7" s="99">
        <v>0</v>
      </c>
      <c r="BQ7" s="100">
        <v>27.705308843011696</v>
      </c>
      <c r="BR7" s="98">
        <f t="shared" si="4"/>
        <v>94.318383617592289</v>
      </c>
      <c r="BS7" s="98">
        <v>1.30391832922763</v>
      </c>
      <c r="BT7" s="99">
        <v>0.11619236512713459</v>
      </c>
      <c r="BU7" s="99">
        <v>7.1265759004550358E-2</v>
      </c>
      <c r="BV7" s="99">
        <v>0.84008116375100617</v>
      </c>
      <c r="BW7" s="99">
        <v>0</v>
      </c>
      <c r="BX7" s="100">
        <v>1.0366114202980308</v>
      </c>
      <c r="BY7" s="103">
        <v>6.8550753434160665</v>
      </c>
      <c r="BZ7" s="34" t="s">
        <v>37</v>
      </c>
      <c r="CA7" s="166">
        <v>24</v>
      </c>
      <c r="CB7" s="166" t="s">
        <v>223</v>
      </c>
      <c r="CC7" s="35" t="s">
        <v>222</v>
      </c>
      <c r="CD7" s="169">
        <v>0</v>
      </c>
      <c r="CE7" s="98">
        <v>30.088799660981262</v>
      </c>
      <c r="CF7" s="99">
        <v>2.4947246001763932</v>
      </c>
      <c r="CG7" s="99">
        <v>1.2015919828160797</v>
      </c>
      <c r="CH7" s="99">
        <v>20.205534214852452</v>
      </c>
      <c r="CI7" s="99">
        <v>0</v>
      </c>
      <c r="CJ7" s="100">
        <v>22.62403035883699</v>
      </c>
      <c r="CK7" s="83">
        <f t="shared" si="5"/>
        <v>76.614680817663171</v>
      </c>
      <c r="CL7" s="98">
        <v>1.3635860404129958</v>
      </c>
      <c r="CM7" s="99">
        <v>8.7315361006173764E-2</v>
      </c>
      <c r="CN7" s="99">
        <v>4.2055719398562792E-2</v>
      </c>
      <c r="CO7" s="99">
        <v>0.70719369751983585</v>
      </c>
      <c r="CP7" s="99">
        <v>0</v>
      </c>
      <c r="CQ7" s="100">
        <v>0.83988953504262798</v>
      </c>
      <c r="CR7" s="103">
        <f t="shared" si="6"/>
        <v>150.74654609354624</v>
      </c>
    </row>
    <row r="8" spans="1:96">
      <c r="A8" s="25">
        <f t="shared" si="7"/>
        <v>5</v>
      </c>
      <c r="B8" s="159">
        <v>1.2018</v>
      </c>
      <c r="C8" s="25" t="s">
        <v>46</v>
      </c>
      <c r="D8" s="18" t="s">
        <v>221</v>
      </c>
      <c r="E8" s="18" t="s">
        <v>194</v>
      </c>
      <c r="F8" s="18">
        <v>10</v>
      </c>
      <c r="G8" s="18">
        <v>5</v>
      </c>
      <c r="H8" s="31">
        <v>6.9000000000000006E-2</v>
      </c>
      <c r="I8" s="17">
        <v>1.0482902526855469</v>
      </c>
      <c r="J8" s="17">
        <v>19.997901916503906</v>
      </c>
      <c r="K8" s="17">
        <v>4.6029453277587891</v>
      </c>
      <c r="L8" s="17">
        <v>6.7392206192016602</v>
      </c>
      <c r="M8" s="32">
        <v>0.38</v>
      </c>
      <c r="N8" s="18" t="s">
        <v>34</v>
      </c>
      <c r="O8" s="18">
        <v>30</v>
      </c>
      <c r="P8" s="18">
        <v>121</v>
      </c>
      <c r="Q8" s="18">
        <v>10</v>
      </c>
      <c r="R8" s="18" t="s">
        <v>35</v>
      </c>
      <c r="S8" s="18">
        <v>24</v>
      </c>
      <c r="T8" s="18" t="s">
        <v>36</v>
      </c>
      <c r="U8" s="162">
        <v>10</v>
      </c>
      <c r="V8" s="52">
        <v>36.256060592594302</v>
      </c>
      <c r="W8" s="33">
        <v>3</v>
      </c>
      <c r="X8" s="33">
        <v>55.956455056805702</v>
      </c>
      <c r="Y8" s="33">
        <v>25.4713902022159</v>
      </c>
      <c r="Z8" s="33">
        <v>8.6300854477429407</v>
      </c>
      <c r="AA8" s="49">
        <v>35.835332936357297</v>
      </c>
      <c r="AB8" s="52">
        <f t="shared" si="1"/>
        <v>165.14932423571614</v>
      </c>
      <c r="AC8" s="54">
        <v>1.2674728401536195</v>
      </c>
      <c r="AD8" s="42">
        <v>0.10136986301369863</v>
      </c>
      <c r="AE8" s="52">
        <v>1.9561774185214351</v>
      </c>
      <c r="AF8" s="33">
        <v>0.89045237553629986</v>
      </c>
      <c r="AG8" s="33">
        <v>0.301698494939449</v>
      </c>
      <c r="AH8" s="33">
        <v>1.2527646543036997</v>
      </c>
      <c r="AI8" s="33">
        <f t="shared" si="2"/>
        <v>5.7699356464682019</v>
      </c>
      <c r="AJ8" s="52">
        <v>36.256060592594288</v>
      </c>
      <c r="AK8" s="33">
        <v>2.2602243307859351</v>
      </c>
      <c r="AL8" s="33">
        <v>43.715081471872523</v>
      </c>
      <c r="AM8" s="33">
        <v>25.187837631019114</v>
      </c>
      <c r="AN8" s="33">
        <v>0</v>
      </c>
      <c r="AO8" s="49">
        <v>35.835332936357332</v>
      </c>
      <c r="AP8" s="52">
        <f t="shared" si="0"/>
        <v>143.2545369626292</v>
      </c>
      <c r="AQ8" s="67">
        <v>0</v>
      </c>
      <c r="AR8" s="60" t="s">
        <v>37</v>
      </c>
      <c r="AS8" s="30">
        <v>24</v>
      </c>
      <c r="AT8" s="18" t="s">
        <v>38</v>
      </c>
      <c r="AU8" s="24" t="s">
        <v>39</v>
      </c>
      <c r="AV8" s="147">
        <v>144.22220788176458</v>
      </c>
      <c r="AW8" s="155">
        <v>33.949447540823307</v>
      </c>
      <c r="AX8" s="54">
        <v>3.1106713461172335</v>
      </c>
      <c r="AY8" s="33">
        <v>0.96271100430423784</v>
      </c>
      <c r="AZ8" s="33">
        <v>22.291629510497579</v>
      </c>
      <c r="BA8" s="33">
        <v>0</v>
      </c>
      <c r="BB8" s="49">
        <v>39.274188506005316</v>
      </c>
      <c r="BC8" s="52">
        <f t="shared" si="3"/>
        <v>99.588647907747685</v>
      </c>
      <c r="BD8" s="52">
        <v>1.192310037369597</v>
      </c>
      <c r="BE8" s="33">
        <v>0.10887349711410318</v>
      </c>
      <c r="BF8" s="33">
        <v>3.3694885150648328E-2</v>
      </c>
      <c r="BG8" s="33">
        <v>0.78020703286741533</v>
      </c>
      <c r="BH8" s="33">
        <v>0</v>
      </c>
      <c r="BI8" s="49">
        <v>0.7211912979101418</v>
      </c>
      <c r="BJ8" s="60" t="s">
        <v>40</v>
      </c>
      <c r="BK8" s="24" t="s">
        <v>41</v>
      </c>
      <c r="BL8" s="52">
        <v>34.012033199541804</v>
      </c>
      <c r="BM8" s="33">
        <v>3.6566792099718439</v>
      </c>
      <c r="BN8" s="33">
        <v>1.5596280152367918</v>
      </c>
      <c r="BO8" s="33">
        <v>23.933663655758338</v>
      </c>
      <c r="BP8" s="33">
        <v>0</v>
      </c>
      <c r="BQ8" s="49">
        <v>27.694786376683592</v>
      </c>
      <c r="BR8" s="52">
        <f t="shared" si="4"/>
        <v>90.856790457192361</v>
      </c>
      <c r="BS8" s="52">
        <v>1.1904211619839633</v>
      </c>
      <c r="BT8" s="33">
        <v>0.12798377234901454</v>
      </c>
      <c r="BU8" s="33">
        <v>5.458698053328772E-2</v>
      </c>
      <c r="BV8" s="33">
        <v>0.8376782279515419</v>
      </c>
      <c r="BW8" s="33">
        <v>0</v>
      </c>
      <c r="BX8" s="49">
        <v>1.1255522311690114</v>
      </c>
      <c r="BY8" s="46">
        <v>0</v>
      </c>
      <c r="BZ8" s="25" t="s">
        <v>37</v>
      </c>
      <c r="CA8" s="167">
        <v>24</v>
      </c>
      <c r="CB8" s="167" t="s">
        <v>223</v>
      </c>
      <c r="CC8" s="18" t="s">
        <v>222</v>
      </c>
      <c r="CD8" s="170">
        <v>9.767231888939083</v>
      </c>
      <c r="CE8" s="52">
        <v>30.973416265456546</v>
      </c>
      <c r="CF8" s="33">
        <v>2.3237547192696915</v>
      </c>
      <c r="CG8" s="33">
        <v>1.0259435752775357</v>
      </c>
      <c r="CH8" s="33">
        <v>20.994556891745948</v>
      </c>
      <c r="CI8" s="33">
        <v>0</v>
      </c>
      <c r="CJ8" s="49">
        <v>22.744891695167933</v>
      </c>
      <c r="CK8" s="52">
        <f t="shared" si="5"/>
        <v>78.062563146917654</v>
      </c>
      <c r="CL8" s="52">
        <v>1.3410342079377298</v>
      </c>
      <c r="CM8" s="33">
        <v>8.1331415174439203E-2</v>
      </c>
      <c r="CN8" s="33">
        <v>3.590802513471375E-2</v>
      </c>
      <c r="CO8" s="33">
        <v>0.73480949121110817</v>
      </c>
      <c r="CP8" s="33">
        <v>0</v>
      </c>
      <c r="CQ8" s="49">
        <v>0.85682877576605065</v>
      </c>
      <c r="CR8" s="46">
        <f t="shared" si="6"/>
        <v>153.98943977070365</v>
      </c>
    </row>
    <row r="9" spans="1:96" ht="15.75" thickBot="1">
      <c r="A9" s="26">
        <f t="shared" si="7"/>
        <v>6</v>
      </c>
      <c r="B9" s="164">
        <v>1.2018</v>
      </c>
      <c r="C9" s="26" t="s">
        <v>47</v>
      </c>
      <c r="D9" s="27" t="s">
        <v>221</v>
      </c>
      <c r="E9" s="27" t="s">
        <v>194</v>
      </c>
      <c r="F9" s="27">
        <v>10</v>
      </c>
      <c r="G9" s="27">
        <v>5</v>
      </c>
      <c r="H9" s="38">
        <v>6.9000000000000006E-2</v>
      </c>
      <c r="I9" s="39">
        <v>1.0482902526855469</v>
      </c>
      <c r="J9" s="39">
        <v>19.997901916503906</v>
      </c>
      <c r="K9" s="39">
        <v>4.6029453277587891</v>
      </c>
      <c r="L9" s="39">
        <v>6.7392206192016602</v>
      </c>
      <c r="M9" s="40">
        <v>0.38</v>
      </c>
      <c r="N9" s="27" t="s">
        <v>34</v>
      </c>
      <c r="O9" s="27">
        <v>30</v>
      </c>
      <c r="P9" s="27">
        <v>121</v>
      </c>
      <c r="Q9" s="27">
        <v>10</v>
      </c>
      <c r="R9" s="27" t="s">
        <v>35</v>
      </c>
      <c r="S9" s="27">
        <v>24</v>
      </c>
      <c r="T9" s="27" t="s">
        <v>36</v>
      </c>
      <c r="U9" s="163">
        <v>10</v>
      </c>
      <c r="V9" s="53">
        <v>36.256060592594302</v>
      </c>
      <c r="W9" s="41">
        <v>3</v>
      </c>
      <c r="X9" s="41">
        <v>55.956455056805702</v>
      </c>
      <c r="Y9" s="41">
        <v>25.4713902022159</v>
      </c>
      <c r="Z9" s="41">
        <v>8.6300854477429407</v>
      </c>
      <c r="AA9" s="51">
        <v>35.835332936357297</v>
      </c>
      <c r="AB9" s="53">
        <f t="shared" si="1"/>
        <v>165.14932423571614</v>
      </c>
      <c r="AC9" s="55">
        <v>1.2674728401536195</v>
      </c>
      <c r="AD9" s="43">
        <v>0.10136986301369863</v>
      </c>
      <c r="AE9" s="53">
        <v>1.9561774185214351</v>
      </c>
      <c r="AF9" s="41">
        <v>0.89045237553629986</v>
      </c>
      <c r="AG9" s="41">
        <v>0.301698494939449</v>
      </c>
      <c r="AH9" s="41">
        <v>1.2527646543036997</v>
      </c>
      <c r="AI9" s="41">
        <f t="shared" si="2"/>
        <v>5.7699356464682019</v>
      </c>
      <c r="AJ9" s="53">
        <v>36.256060592594288</v>
      </c>
      <c r="AK9" s="41">
        <v>2.2602243307859351</v>
      </c>
      <c r="AL9" s="41">
        <v>43.715081471872523</v>
      </c>
      <c r="AM9" s="41">
        <v>25.187837631019114</v>
      </c>
      <c r="AN9" s="41">
        <v>0</v>
      </c>
      <c r="AO9" s="51">
        <v>35.835332936357332</v>
      </c>
      <c r="AP9" s="53">
        <f t="shared" si="0"/>
        <v>143.2545369626292</v>
      </c>
      <c r="AQ9" s="68">
        <v>0</v>
      </c>
      <c r="AR9" s="61" t="s">
        <v>37</v>
      </c>
      <c r="AS9" s="37">
        <v>24</v>
      </c>
      <c r="AT9" s="27" t="s">
        <v>38</v>
      </c>
      <c r="AU9" s="28" t="s">
        <v>39</v>
      </c>
      <c r="AV9" s="148">
        <v>143.0416713916</v>
      </c>
      <c r="AW9" s="156">
        <v>33.87654565793445</v>
      </c>
      <c r="AX9" s="55">
        <v>3.5603426014687751</v>
      </c>
      <c r="AY9" s="41">
        <v>1.0158101667899888</v>
      </c>
      <c r="AZ9" s="41">
        <v>26.83269932963551</v>
      </c>
      <c r="BA9" s="41">
        <v>0</v>
      </c>
      <c r="BB9" s="51">
        <v>34.010681165820266</v>
      </c>
      <c r="BC9" s="53">
        <f t="shared" si="3"/>
        <v>99.296078921648984</v>
      </c>
      <c r="BD9" s="53">
        <v>1.3118103245366926</v>
      </c>
      <c r="BE9" s="41">
        <v>0.12461199105140715</v>
      </c>
      <c r="BF9" s="41">
        <v>3.5553355837649611E-2</v>
      </c>
      <c r="BG9" s="41">
        <v>0.93914447653724298</v>
      </c>
      <c r="BH9" s="41">
        <v>0</v>
      </c>
      <c r="BI9" s="51">
        <v>1.2074961360123648</v>
      </c>
      <c r="BJ9" s="61" t="s">
        <v>40</v>
      </c>
      <c r="BK9" s="28" t="s">
        <v>41</v>
      </c>
      <c r="BL9" s="53">
        <v>35.770120660489319</v>
      </c>
      <c r="BM9" s="41">
        <v>3.201832181831362</v>
      </c>
      <c r="BN9" s="41">
        <v>3.3920188641795783</v>
      </c>
      <c r="BO9" s="41">
        <v>24.171763685352758</v>
      </c>
      <c r="BP9" s="41">
        <v>0.88433919965999497</v>
      </c>
      <c r="BQ9" s="51">
        <v>27.694786376683588</v>
      </c>
      <c r="BR9" s="53">
        <f t="shared" si="4"/>
        <v>95.114860968196609</v>
      </c>
      <c r="BS9" s="53">
        <v>1.2519542231171261</v>
      </c>
      <c r="BT9" s="41">
        <v>0.11206412636409768</v>
      </c>
      <c r="BU9" s="41">
        <v>0.11872066024628526</v>
      </c>
      <c r="BV9" s="41">
        <v>0.84601172898734656</v>
      </c>
      <c r="BW9" s="41">
        <v>3.095187198809983E-2</v>
      </c>
      <c r="BX9" s="51">
        <v>1.0933905396618639</v>
      </c>
      <c r="BY9" s="47">
        <v>8.7339274784552607</v>
      </c>
      <c r="BZ9" s="26" t="s">
        <v>37</v>
      </c>
      <c r="CA9" s="168">
        <v>24</v>
      </c>
      <c r="CB9" s="168" t="s">
        <v>223</v>
      </c>
      <c r="CC9" s="27" t="s">
        <v>222</v>
      </c>
      <c r="CD9" s="171">
        <v>9.198503050829693</v>
      </c>
      <c r="CE9" s="53">
        <v>29.232774594660327</v>
      </c>
      <c r="CF9" s="41">
        <v>2.7519669856414293</v>
      </c>
      <c r="CG9" s="41">
        <v>1.0069014392250044</v>
      </c>
      <c r="CH9" s="41">
        <v>20.376855213866197</v>
      </c>
      <c r="CI9" s="41">
        <v>0</v>
      </c>
      <c r="CJ9" s="51">
        <v>23.267561168113648</v>
      </c>
      <c r="CK9" s="53">
        <f t="shared" si="5"/>
        <v>76.6360594015066</v>
      </c>
      <c r="CL9" s="53">
        <v>1.3357753946726734</v>
      </c>
      <c r="CM9" s="41">
        <v>9.631884449745004E-2</v>
      </c>
      <c r="CN9" s="41">
        <v>3.5241550372875158E-2</v>
      </c>
      <c r="CO9" s="41">
        <v>0.71318993248531704</v>
      </c>
      <c r="CP9" s="41">
        <v>0</v>
      </c>
      <c r="CQ9" s="51">
        <v>0.89743310580726898</v>
      </c>
      <c r="CR9" s="47">
        <f t="shared" si="6"/>
        <v>143.50624696397443</v>
      </c>
    </row>
    <row r="10" spans="1:96">
      <c r="A10" s="79">
        <f t="shared" si="7"/>
        <v>7</v>
      </c>
      <c r="B10" s="165">
        <v>1.2018</v>
      </c>
      <c r="C10" s="34" t="s">
        <v>48</v>
      </c>
      <c r="D10" s="35" t="s">
        <v>221</v>
      </c>
      <c r="E10" s="35" t="s">
        <v>194</v>
      </c>
      <c r="F10" s="35">
        <v>10</v>
      </c>
      <c r="G10" s="35">
        <v>5</v>
      </c>
      <c r="H10" s="94">
        <v>6.9000000000000006E-2</v>
      </c>
      <c r="I10" s="95">
        <v>1.0482902526855469</v>
      </c>
      <c r="J10" s="95">
        <v>19.997901916503906</v>
      </c>
      <c r="K10" s="95">
        <v>4.6029453277587891</v>
      </c>
      <c r="L10" s="95">
        <v>6.7392206192016602</v>
      </c>
      <c r="M10" s="96">
        <v>0.38</v>
      </c>
      <c r="N10" s="35" t="s">
        <v>34</v>
      </c>
      <c r="O10" s="35">
        <v>30</v>
      </c>
      <c r="P10" s="35">
        <v>121</v>
      </c>
      <c r="Q10" s="35">
        <v>10</v>
      </c>
      <c r="R10" s="35" t="s">
        <v>35</v>
      </c>
      <c r="S10" s="35">
        <v>24</v>
      </c>
      <c r="T10" s="35" t="s">
        <v>36</v>
      </c>
      <c r="U10" s="161">
        <v>10</v>
      </c>
      <c r="V10" s="83">
        <v>36.256060592594302</v>
      </c>
      <c r="W10" s="84">
        <v>3</v>
      </c>
      <c r="X10" s="84">
        <v>55.956455056805702</v>
      </c>
      <c r="Y10" s="84">
        <v>25.4713902022159</v>
      </c>
      <c r="Z10" s="84">
        <v>8.6300854477429407</v>
      </c>
      <c r="AA10" s="85">
        <v>35.835332936357297</v>
      </c>
      <c r="AB10" s="83">
        <f t="shared" si="1"/>
        <v>165.14932423571614</v>
      </c>
      <c r="AC10" s="91">
        <v>1.2674728401536195</v>
      </c>
      <c r="AD10" s="92">
        <v>0.10136986301369863</v>
      </c>
      <c r="AE10" s="83">
        <v>1.9561774185214351</v>
      </c>
      <c r="AF10" s="84">
        <v>0.89045237553629986</v>
      </c>
      <c r="AG10" s="84">
        <v>0.301698494939449</v>
      </c>
      <c r="AH10" s="84">
        <v>1.2527646543036997</v>
      </c>
      <c r="AI10" s="84">
        <f t="shared" si="2"/>
        <v>5.7699356464682019</v>
      </c>
      <c r="AJ10" s="83">
        <v>36.256060592594288</v>
      </c>
      <c r="AK10" s="84">
        <v>2.2602243307859351</v>
      </c>
      <c r="AL10" s="84">
        <v>43.715081471872523</v>
      </c>
      <c r="AM10" s="84">
        <v>25.187837631019114</v>
      </c>
      <c r="AN10" s="84">
        <v>0</v>
      </c>
      <c r="AO10" s="85">
        <v>35.835332936357332</v>
      </c>
      <c r="AP10" s="83">
        <f t="shared" si="0"/>
        <v>143.2545369626292</v>
      </c>
      <c r="AQ10" s="86">
        <v>0</v>
      </c>
      <c r="AR10" s="87" t="s">
        <v>42</v>
      </c>
      <c r="AS10" s="80">
        <v>24</v>
      </c>
      <c r="AT10" s="81" t="s">
        <v>49</v>
      </c>
      <c r="AU10" s="88" t="s">
        <v>39</v>
      </c>
      <c r="AV10" s="146">
        <v>0</v>
      </c>
      <c r="AW10" s="149">
        <v>36.34953821753664</v>
      </c>
      <c r="AX10" s="91">
        <v>3.5855455353078343</v>
      </c>
      <c r="AY10" s="84">
        <v>28.794405045204325</v>
      </c>
      <c r="AZ10" s="84">
        <v>30.814970819882298</v>
      </c>
      <c r="BA10" s="84">
        <v>6.2811848501273619</v>
      </c>
      <c r="BB10" s="85">
        <v>34.1774403879785</v>
      </c>
      <c r="BC10" s="83">
        <f t="shared" si="3"/>
        <v>140.00308485603696</v>
      </c>
      <c r="BD10" s="83">
        <v>1.3569720588281946</v>
      </c>
      <c r="BE10" s="84">
        <v>0.12549409373577419</v>
      </c>
      <c r="BF10" s="84">
        <v>1.0078041765821515</v>
      </c>
      <c r="BG10" s="84">
        <v>1.0785239786958805</v>
      </c>
      <c r="BH10" s="84">
        <v>0.21984146975445767</v>
      </c>
      <c r="BI10" s="85">
        <v>1.5720352852607113</v>
      </c>
      <c r="BJ10" s="90" t="s">
        <v>40</v>
      </c>
      <c r="BK10" s="82" t="s">
        <v>41</v>
      </c>
      <c r="BL10" s="83">
        <v>36.458031880042775</v>
      </c>
      <c r="BM10" s="84">
        <v>3.3816604413109488</v>
      </c>
      <c r="BN10" s="84">
        <v>27.958286694201615</v>
      </c>
      <c r="BO10" s="84">
        <v>27.876227631521072</v>
      </c>
      <c r="BP10" s="84">
        <v>4.837284428549288</v>
      </c>
      <c r="BQ10" s="85">
        <v>29.404386818551369</v>
      </c>
      <c r="BR10" s="83">
        <f t="shared" si="4"/>
        <v>129.91587789417707</v>
      </c>
      <c r="BS10" s="83">
        <v>1.2760311158014972</v>
      </c>
      <c r="BT10" s="84">
        <v>0.11835811544588322</v>
      </c>
      <c r="BU10" s="84">
        <v>0.9785400342970566</v>
      </c>
      <c r="BV10" s="84">
        <v>0.97566796710323767</v>
      </c>
      <c r="BW10" s="84">
        <v>0.1693049549992251</v>
      </c>
      <c r="BX10" s="85">
        <v>1.3524925534352394</v>
      </c>
      <c r="BY10" s="103">
        <v>0</v>
      </c>
      <c r="BZ10" s="34" t="s">
        <v>37</v>
      </c>
      <c r="CA10" s="166">
        <v>24</v>
      </c>
      <c r="CB10" s="166" t="s">
        <v>223</v>
      </c>
      <c r="CC10" s="35" t="s">
        <v>222</v>
      </c>
      <c r="CD10" s="169">
        <v>35.955992114655487</v>
      </c>
      <c r="CE10" s="98">
        <v>35.271995870397213</v>
      </c>
      <c r="CF10" s="99">
        <v>2.6068286001120047</v>
      </c>
      <c r="CG10" s="99">
        <v>0</v>
      </c>
      <c r="CH10" s="99">
        <v>29.657579726109507</v>
      </c>
      <c r="CI10" s="99">
        <v>0</v>
      </c>
      <c r="CJ10" s="100">
        <v>28.659670196924704</v>
      </c>
      <c r="CK10" s="83">
        <f t="shared" si="5"/>
        <v>96.196074393543427</v>
      </c>
      <c r="CL10" s="83">
        <v>1.5409880708578692</v>
      </c>
      <c r="CM10" s="84">
        <v>9.123900100392017E-2</v>
      </c>
      <c r="CN10" s="84">
        <v>0</v>
      </c>
      <c r="CO10" s="84">
        <v>1.0380152904138329</v>
      </c>
      <c r="CP10" s="84">
        <v>0</v>
      </c>
      <c r="CQ10" s="85">
        <v>1.0030884568923648</v>
      </c>
      <c r="CR10" s="89">
        <f>(AV10-AQ10)+(CD10-BY10)</f>
        <v>35.955992114655487</v>
      </c>
    </row>
    <row r="11" spans="1:96">
      <c r="A11" s="25">
        <f t="shared" si="7"/>
        <v>8</v>
      </c>
      <c r="B11" s="159">
        <v>1.2018</v>
      </c>
      <c r="C11" s="25" t="s">
        <v>50</v>
      </c>
      <c r="D11" s="18" t="s">
        <v>221</v>
      </c>
      <c r="E11" s="18" t="s">
        <v>194</v>
      </c>
      <c r="F11" s="18">
        <v>10</v>
      </c>
      <c r="G11" s="18">
        <v>5</v>
      </c>
      <c r="H11" s="31">
        <v>6.9000000000000006E-2</v>
      </c>
      <c r="I11" s="17">
        <v>1.0482902526855469</v>
      </c>
      <c r="J11" s="17">
        <v>19.997901916503906</v>
      </c>
      <c r="K11" s="17">
        <v>4.6029453277587891</v>
      </c>
      <c r="L11" s="17">
        <v>6.7392206192016602</v>
      </c>
      <c r="M11" s="32">
        <v>0.38</v>
      </c>
      <c r="N11" s="18" t="s">
        <v>34</v>
      </c>
      <c r="O11" s="18">
        <v>30</v>
      </c>
      <c r="P11" s="18">
        <v>121</v>
      </c>
      <c r="Q11" s="18">
        <v>10</v>
      </c>
      <c r="R11" s="18" t="s">
        <v>35</v>
      </c>
      <c r="S11" s="18">
        <v>24</v>
      </c>
      <c r="T11" s="18" t="s">
        <v>36</v>
      </c>
      <c r="U11" s="162">
        <v>10</v>
      </c>
      <c r="V11" s="52">
        <v>36.256060592594302</v>
      </c>
      <c r="W11" s="33">
        <v>3</v>
      </c>
      <c r="X11" s="33">
        <v>55.956455056805702</v>
      </c>
      <c r="Y11" s="33">
        <v>25.4713902022159</v>
      </c>
      <c r="Z11" s="33">
        <v>8.6300854477429407</v>
      </c>
      <c r="AA11" s="49">
        <v>35.835332936357297</v>
      </c>
      <c r="AB11" s="52">
        <f t="shared" si="1"/>
        <v>165.14932423571614</v>
      </c>
      <c r="AC11" s="54">
        <v>1.2674728401536195</v>
      </c>
      <c r="AD11" s="42">
        <v>0.10136986301369863</v>
      </c>
      <c r="AE11" s="52">
        <v>1.9561774185214351</v>
      </c>
      <c r="AF11" s="33">
        <v>0.89045237553629986</v>
      </c>
      <c r="AG11" s="33">
        <v>0.301698494939449</v>
      </c>
      <c r="AH11" s="33">
        <v>1.2527646543036997</v>
      </c>
      <c r="AI11" s="33">
        <f t="shared" si="2"/>
        <v>5.7699356464682019</v>
      </c>
      <c r="AJ11" s="52">
        <v>36.256060592594288</v>
      </c>
      <c r="AK11" s="33">
        <v>2.2602243307859351</v>
      </c>
      <c r="AL11" s="33">
        <v>43.715081471872523</v>
      </c>
      <c r="AM11" s="33">
        <v>25.187837631019114</v>
      </c>
      <c r="AN11" s="33">
        <v>0</v>
      </c>
      <c r="AO11" s="49">
        <v>35.835332936357332</v>
      </c>
      <c r="AP11" s="52">
        <f t="shared" si="0"/>
        <v>143.2545369626292</v>
      </c>
      <c r="AQ11" s="67">
        <v>0</v>
      </c>
      <c r="AR11" s="65" t="s">
        <v>42</v>
      </c>
      <c r="AS11" s="30">
        <v>24</v>
      </c>
      <c r="AT11" s="18" t="s">
        <v>49</v>
      </c>
      <c r="AU11" s="62" t="s">
        <v>39</v>
      </c>
      <c r="AV11" s="147">
        <v>0</v>
      </c>
      <c r="AW11" s="150">
        <v>37.706517386784704</v>
      </c>
      <c r="AX11" s="54">
        <v>3.1855261440787177</v>
      </c>
      <c r="AY11" s="33">
        <v>28.537217638978497</v>
      </c>
      <c r="AZ11" s="33">
        <v>29.592703912493317</v>
      </c>
      <c r="BA11" s="33">
        <v>5.2846082077377927</v>
      </c>
      <c r="BB11" s="49">
        <v>36.180489705440195</v>
      </c>
      <c r="BC11" s="52">
        <f t="shared" si="3"/>
        <v>140.48706299551321</v>
      </c>
      <c r="BD11" s="52">
        <v>1.3305379557461188</v>
      </c>
      <c r="BE11" s="33">
        <v>0.11149341504275515</v>
      </c>
      <c r="BF11" s="33">
        <v>0.99880261736424747</v>
      </c>
      <c r="BG11" s="33">
        <v>1.0357446369372663</v>
      </c>
      <c r="BH11" s="33">
        <v>0.18496128727082276</v>
      </c>
      <c r="BI11" s="49">
        <v>1.6641681123367484</v>
      </c>
      <c r="BJ11" s="60" t="s">
        <v>40</v>
      </c>
      <c r="BK11" s="24" t="s">
        <v>41</v>
      </c>
      <c r="BL11" s="52">
        <v>37.93848896957271</v>
      </c>
      <c r="BM11" s="33">
        <v>3.3405178009365448</v>
      </c>
      <c r="BN11" s="33">
        <v>31.957714881606591</v>
      </c>
      <c r="BO11" s="33">
        <v>27.797326867594673</v>
      </c>
      <c r="BP11" s="33">
        <v>3.92914538897901</v>
      </c>
      <c r="BQ11" s="49">
        <v>28.918702065316587</v>
      </c>
      <c r="BR11" s="52">
        <f t="shared" si="4"/>
        <v>133.88189597400611</v>
      </c>
      <c r="BS11" s="52">
        <v>1.3278471139350452</v>
      </c>
      <c r="BT11" s="33">
        <v>0.1169181230327791</v>
      </c>
      <c r="BU11" s="33">
        <v>1.1185200208562309</v>
      </c>
      <c r="BV11" s="33">
        <v>0.97290644036581375</v>
      </c>
      <c r="BW11" s="33">
        <v>0.13752008861426537</v>
      </c>
      <c r="BX11" s="49">
        <v>1.3301528591535463</v>
      </c>
      <c r="BY11" s="46">
        <v>0</v>
      </c>
      <c r="BZ11" s="25" t="s">
        <v>37</v>
      </c>
      <c r="CA11" s="167">
        <v>24</v>
      </c>
      <c r="CB11" s="167" t="s">
        <v>223</v>
      </c>
      <c r="CC11" s="18" t="s">
        <v>222</v>
      </c>
      <c r="CD11" s="170">
        <v>35.269447445649114</v>
      </c>
      <c r="CE11" s="52">
        <v>35.089109736894237</v>
      </c>
      <c r="CF11" s="33">
        <v>3.8225109051306205</v>
      </c>
      <c r="CG11" s="33">
        <v>0</v>
      </c>
      <c r="CH11" s="33">
        <v>28.336837145388188</v>
      </c>
      <c r="CI11" s="33">
        <v>0</v>
      </c>
      <c r="CJ11" s="49">
        <v>28.307771133958255</v>
      </c>
      <c r="CK11" s="52">
        <f t="shared" si="5"/>
        <v>95.5562289213713</v>
      </c>
      <c r="CL11" s="52">
        <v>1.5968545942353471</v>
      </c>
      <c r="CM11" s="33">
        <v>0.13378788167957173</v>
      </c>
      <c r="CN11" s="33">
        <v>0</v>
      </c>
      <c r="CO11" s="33">
        <v>0.99178930008858668</v>
      </c>
      <c r="CP11" s="33">
        <v>0</v>
      </c>
      <c r="CQ11" s="49">
        <v>0.99077198968853908</v>
      </c>
      <c r="CR11" s="46">
        <f t="shared" si="6"/>
        <v>35.269447445649114</v>
      </c>
    </row>
    <row r="12" spans="1:96" ht="15.75" thickBot="1">
      <c r="A12" s="26">
        <f t="shared" si="7"/>
        <v>9</v>
      </c>
      <c r="B12" s="164">
        <v>1.2018</v>
      </c>
      <c r="C12" s="26" t="s">
        <v>51</v>
      </c>
      <c r="D12" s="27" t="s">
        <v>221</v>
      </c>
      <c r="E12" s="27" t="s">
        <v>194</v>
      </c>
      <c r="F12" s="27">
        <v>10</v>
      </c>
      <c r="G12" s="27">
        <v>5</v>
      </c>
      <c r="H12" s="38">
        <v>6.9000000000000006E-2</v>
      </c>
      <c r="I12" s="39">
        <v>1.0482902526855469</v>
      </c>
      <c r="J12" s="39">
        <v>19.997901916503906</v>
      </c>
      <c r="K12" s="39">
        <v>4.6029453277587891</v>
      </c>
      <c r="L12" s="39">
        <v>6.7392206192016602</v>
      </c>
      <c r="M12" s="40">
        <v>0.38</v>
      </c>
      <c r="N12" s="27" t="s">
        <v>34</v>
      </c>
      <c r="O12" s="27">
        <v>30</v>
      </c>
      <c r="P12" s="27">
        <v>121</v>
      </c>
      <c r="Q12" s="27">
        <v>10</v>
      </c>
      <c r="R12" s="27" t="s">
        <v>35</v>
      </c>
      <c r="S12" s="27">
        <v>24</v>
      </c>
      <c r="T12" s="27" t="s">
        <v>36</v>
      </c>
      <c r="U12" s="163">
        <v>10</v>
      </c>
      <c r="V12" s="53">
        <v>36.256060592594302</v>
      </c>
      <c r="W12" s="41">
        <v>3</v>
      </c>
      <c r="X12" s="41">
        <v>55.956455056805702</v>
      </c>
      <c r="Y12" s="41">
        <v>25.4713902022159</v>
      </c>
      <c r="Z12" s="41">
        <v>8.6300854477429407</v>
      </c>
      <c r="AA12" s="51">
        <v>35.835332936357297</v>
      </c>
      <c r="AB12" s="53">
        <f t="shared" si="1"/>
        <v>165.14932423571614</v>
      </c>
      <c r="AC12" s="55">
        <v>1.2674728401536195</v>
      </c>
      <c r="AD12" s="43">
        <v>0.10136986301369863</v>
      </c>
      <c r="AE12" s="53">
        <v>1.9561774185214351</v>
      </c>
      <c r="AF12" s="41">
        <v>0.89045237553629986</v>
      </c>
      <c r="AG12" s="41">
        <v>0.301698494939449</v>
      </c>
      <c r="AH12" s="41">
        <v>1.2527646543036997</v>
      </c>
      <c r="AI12" s="41">
        <f t="shared" si="2"/>
        <v>5.7699356464682019</v>
      </c>
      <c r="AJ12" s="53">
        <v>36.256060592594288</v>
      </c>
      <c r="AK12" s="41">
        <v>2.2602243307859351</v>
      </c>
      <c r="AL12" s="41">
        <v>43.715081471872523</v>
      </c>
      <c r="AM12" s="41">
        <v>25.187837631019114</v>
      </c>
      <c r="AN12" s="41">
        <v>0</v>
      </c>
      <c r="AO12" s="51">
        <v>35.835332936357332</v>
      </c>
      <c r="AP12" s="53">
        <f t="shared" si="0"/>
        <v>143.2545369626292</v>
      </c>
      <c r="AQ12" s="68">
        <v>0</v>
      </c>
      <c r="AR12" s="66" t="s">
        <v>42</v>
      </c>
      <c r="AS12" s="37">
        <v>24</v>
      </c>
      <c r="AT12" s="27" t="s">
        <v>49</v>
      </c>
      <c r="AU12" s="63" t="s">
        <v>39</v>
      </c>
      <c r="AV12" s="148">
        <v>0</v>
      </c>
      <c r="AW12" s="151">
        <v>36.108245304896414</v>
      </c>
      <c r="AX12" s="55">
        <v>3.2224149360704013</v>
      </c>
      <c r="AY12" s="41">
        <v>33.181979159444488</v>
      </c>
      <c r="AZ12" s="41">
        <v>30.635065102921448</v>
      </c>
      <c r="BA12" s="41">
        <v>5.0196214073513188</v>
      </c>
      <c r="BB12" s="51">
        <v>35.449116071539756</v>
      </c>
      <c r="BC12" s="53">
        <f t="shared" si="3"/>
        <v>143.61644198222382</v>
      </c>
      <c r="BD12" s="53">
        <v>1.3661892316625743</v>
      </c>
      <c r="BE12" s="41">
        <v>0.11278452276246406</v>
      </c>
      <c r="BF12" s="41">
        <v>1.1613692705805572</v>
      </c>
      <c r="BG12" s="41">
        <v>1.0722272786022509</v>
      </c>
      <c r="BH12" s="41">
        <v>0.17568674925729619</v>
      </c>
      <c r="BI12" s="51">
        <v>1.6305276423030344</v>
      </c>
      <c r="BJ12" s="61" t="s">
        <v>40</v>
      </c>
      <c r="BK12" s="28" t="s">
        <v>41</v>
      </c>
      <c r="BL12" s="53">
        <v>37.592076930241959</v>
      </c>
      <c r="BM12" s="41">
        <v>3.1096083098331682</v>
      </c>
      <c r="BN12" s="41">
        <v>29.408951327035481</v>
      </c>
      <c r="BO12" s="41">
        <v>26.544993696039732</v>
      </c>
      <c r="BP12" s="41">
        <v>4.9036006231445155</v>
      </c>
      <c r="BQ12" s="51">
        <v>28.989153040511088</v>
      </c>
      <c r="BR12" s="53">
        <f t="shared" si="4"/>
        <v>130.54838392680597</v>
      </c>
      <c r="BS12" s="53">
        <v>1.3157226925584686</v>
      </c>
      <c r="BT12" s="41">
        <v>0.10883629084416091</v>
      </c>
      <c r="BU12" s="41">
        <v>1.0293132964462419</v>
      </c>
      <c r="BV12" s="41">
        <v>0.92907477936139071</v>
      </c>
      <c r="BW12" s="41">
        <v>0.17162602181005807</v>
      </c>
      <c r="BX12" s="51">
        <v>1.3333933422801216</v>
      </c>
      <c r="BY12" s="47">
        <v>0</v>
      </c>
      <c r="BZ12" s="26" t="s">
        <v>37</v>
      </c>
      <c r="CA12" s="168">
        <v>24</v>
      </c>
      <c r="CB12" s="168" t="s">
        <v>223</v>
      </c>
      <c r="CC12" s="27" t="s">
        <v>222</v>
      </c>
      <c r="CD12" s="171">
        <v>36.326548878685216</v>
      </c>
      <c r="CE12" s="53">
        <v>34.287565307165274</v>
      </c>
      <c r="CF12" s="41">
        <v>3.2218614877960126</v>
      </c>
      <c r="CG12" s="41">
        <v>0</v>
      </c>
      <c r="CH12" s="41">
        <v>28.309384189620946</v>
      </c>
      <c r="CI12" s="41">
        <v>0</v>
      </c>
      <c r="CJ12" s="51">
        <v>28.932578772551874</v>
      </c>
      <c r="CK12" s="53">
        <f t="shared" si="5"/>
        <v>94.751389757134106</v>
      </c>
      <c r="CL12" s="53">
        <v>1.5211073507330635</v>
      </c>
      <c r="CM12" s="41">
        <v>0.11276515207286046</v>
      </c>
      <c r="CN12" s="41">
        <v>0</v>
      </c>
      <c r="CO12" s="41">
        <v>0.99082844663673331</v>
      </c>
      <c r="CP12" s="41">
        <v>0</v>
      </c>
      <c r="CQ12" s="51">
        <v>1.0126402570393156</v>
      </c>
      <c r="CR12" s="47">
        <f t="shared" si="6"/>
        <v>36.326548878685216</v>
      </c>
    </row>
    <row r="13" spans="1:96">
      <c r="A13" s="79">
        <f t="shared" si="7"/>
        <v>10</v>
      </c>
      <c r="B13" s="165">
        <v>1.2018</v>
      </c>
      <c r="C13" s="34" t="s">
        <v>52</v>
      </c>
      <c r="D13" s="35" t="s">
        <v>221</v>
      </c>
      <c r="E13" s="35" t="s">
        <v>194</v>
      </c>
      <c r="F13" s="35">
        <v>10</v>
      </c>
      <c r="G13" s="35">
        <v>5</v>
      </c>
      <c r="H13" s="94">
        <v>6.9000000000000006E-2</v>
      </c>
      <c r="I13" s="95">
        <v>1.0482902526855469</v>
      </c>
      <c r="J13" s="95">
        <v>19.997901916503906</v>
      </c>
      <c r="K13" s="95">
        <v>4.6029453277587891</v>
      </c>
      <c r="L13" s="95">
        <v>6.7392206192016602</v>
      </c>
      <c r="M13" s="96">
        <v>0.38</v>
      </c>
      <c r="N13" s="35" t="s">
        <v>34</v>
      </c>
      <c r="O13" s="35">
        <v>30</v>
      </c>
      <c r="P13" s="35">
        <v>121</v>
      </c>
      <c r="Q13" s="35">
        <v>10</v>
      </c>
      <c r="R13" s="35" t="s">
        <v>35</v>
      </c>
      <c r="S13" s="35">
        <v>24</v>
      </c>
      <c r="T13" s="35" t="s">
        <v>36</v>
      </c>
      <c r="U13" s="161">
        <v>10</v>
      </c>
      <c r="V13" s="83">
        <v>36.256060592594302</v>
      </c>
      <c r="W13" s="84">
        <v>3</v>
      </c>
      <c r="X13" s="84">
        <v>55.956455056805702</v>
      </c>
      <c r="Y13" s="84">
        <v>25.4713902022159</v>
      </c>
      <c r="Z13" s="84">
        <v>8.6300854477429407</v>
      </c>
      <c r="AA13" s="85">
        <v>35.835332936357297</v>
      </c>
      <c r="AB13" s="83">
        <f t="shared" si="1"/>
        <v>165.14932423571614</v>
      </c>
      <c r="AC13" s="91">
        <v>1.2674728401536195</v>
      </c>
      <c r="AD13" s="92">
        <v>0.10136986301369863</v>
      </c>
      <c r="AE13" s="83">
        <v>1.9561774185214351</v>
      </c>
      <c r="AF13" s="84">
        <v>0.89045237553629986</v>
      </c>
      <c r="AG13" s="84">
        <v>0.301698494939449</v>
      </c>
      <c r="AH13" s="84">
        <v>1.2527646543036997</v>
      </c>
      <c r="AI13" s="84">
        <f t="shared" si="2"/>
        <v>5.7699356464682019</v>
      </c>
      <c r="AJ13" s="83">
        <v>36.256060592594288</v>
      </c>
      <c r="AK13" s="84">
        <v>2.2602243307859351</v>
      </c>
      <c r="AL13" s="84">
        <v>43.715081471872523</v>
      </c>
      <c r="AM13" s="84">
        <v>25.187837631019114</v>
      </c>
      <c r="AN13" s="84">
        <v>0</v>
      </c>
      <c r="AO13" s="85">
        <v>35.835332936357332</v>
      </c>
      <c r="AP13" s="83">
        <f t="shared" si="0"/>
        <v>143.2545369626292</v>
      </c>
      <c r="AQ13" s="86">
        <v>0</v>
      </c>
      <c r="AR13" s="87" t="s">
        <v>42</v>
      </c>
      <c r="AS13" s="80">
        <v>24</v>
      </c>
      <c r="AT13" s="81" t="s">
        <v>49</v>
      </c>
      <c r="AU13" s="88" t="s">
        <v>39</v>
      </c>
      <c r="AV13" s="146">
        <v>0</v>
      </c>
      <c r="AW13" s="149">
        <v>35.7224375018749</v>
      </c>
      <c r="AX13" s="91">
        <v>3.6956008692916589</v>
      </c>
      <c r="AY13" s="84">
        <v>31.417054961087459</v>
      </c>
      <c r="AZ13" s="84">
        <v>30.510306791627045</v>
      </c>
      <c r="BA13" s="84">
        <v>6.446772045913872</v>
      </c>
      <c r="BB13" s="85">
        <v>36.757796307728434</v>
      </c>
      <c r="BC13" s="83">
        <f t="shared" si="3"/>
        <v>144.54996847752338</v>
      </c>
      <c r="BD13" s="83">
        <v>1.3518143855171578</v>
      </c>
      <c r="BE13" s="84">
        <v>0.12934603042520806</v>
      </c>
      <c r="BF13" s="84">
        <v>1.0995969236380612</v>
      </c>
      <c r="BG13" s="84">
        <v>1.0678607377069467</v>
      </c>
      <c r="BH13" s="84">
        <v>0.22563702160698554</v>
      </c>
      <c r="BI13" s="85">
        <v>1.6907220712906288</v>
      </c>
      <c r="BJ13" s="90" t="s">
        <v>40</v>
      </c>
      <c r="BK13" s="82" t="s">
        <v>41</v>
      </c>
      <c r="BL13" s="83">
        <v>34.528719510287502</v>
      </c>
      <c r="BM13" s="84">
        <v>3.9799450563514855</v>
      </c>
      <c r="BN13" s="84">
        <v>34.83418529258217</v>
      </c>
      <c r="BO13" s="84">
        <v>32.911298040697282</v>
      </c>
      <c r="BP13" s="84">
        <v>5.8875936526134147</v>
      </c>
      <c r="BQ13" s="85">
        <v>27.005495531878172</v>
      </c>
      <c r="BR13" s="83">
        <f t="shared" si="4"/>
        <v>139.14723708441005</v>
      </c>
      <c r="BS13" s="83">
        <v>1.7161892332087922</v>
      </c>
      <c r="BT13" s="84">
        <v>0.13929807697230201</v>
      </c>
      <c r="BU13" s="84">
        <v>1.219196485240376</v>
      </c>
      <c r="BV13" s="84">
        <v>1.151895431424405</v>
      </c>
      <c r="BW13" s="84">
        <v>0.20606577784146951</v>
      </c>
      <c r="BX13" s="85">
        <v>0.94519234361573612</v>
      </c>
      <c r="BY13" s="103">
        <v>0</v>
      </c>
      <c r="BZ13" s="104" t="s">
        <v>42</v>
      </c>
      <c r="CA13" s="166">
        <v>24</v>
      </c>
      <c r="CB13" s="166" t="s">
        <v>223</v>
      </c>
      <c r="CC13" s="35" t="s">
        <v>222</v>
      </c>
      <c r="CD13" s="169">
        <v>0</v>
      </c>
      <c r="CE13" s="98">
        <v>33.25946628012472</v>
      </c>
      <c r="CF13" s="99">
        <v>3.0370897341310017</v>
      </c>
      <c r="CG13" s="99">
        <v>25.715477610059352</v>
      </c>
      <c r="CH13" s="99">
        <v>28.331770320077659</v>
      </c>
      <c r="CI13" s="99">
        <v>5.8433023430013495</v>
      </c>
      <c r="CJ13" s="100">
        <v>27.438342053717086</v>
      </c>
      <c r="CK13" s="83">
        <f t="shared" si="5"/>
        <v>123.62544834111117</v>
      </c>
      <c r="CL13" s="83">
        <v>1.4987375057965815</v>
      </c>
      <c r="CM13" s="84">
        <v>0.10629814069458507</v>
      </c>
      <c r="CN13" s="84">
        <v>0.9000417163520773</v>
      </c>
      <c r="CO13" s="84">
        <v>0.99161196120271822</v>
      </c>
      <c r="CP13" s="84">
        <v>0.20451558200504724</v>
      </c>
      <c r="CQ13" s="85">
        <v>0.96034197188009818</v>
      </c>
      <c r="CR13" s="89">
        <f t="shared" si="6"/>
        <v>0</v>
      </c>
    </row>
    <row r="14" spans="1:96">
      <c r="A14" s="25">
        <f t="shared" si="7"/>
        <v>11</v>
      </c>
      <c r="B14" s="159">
        <v>1.2018</v>
      </c>
      <c r="C14" s="25" t="s">
        <v>53</v>
      </c>
      <c r="D14" s="18" t="s">
        <v>221</v>
      </c>
      <c r="E14" s="18" t="s">
        <v>194</v>
      </c>
      <c r="F14" s="18">
        <v>10</v>
      </c>
      <c r="G14" s="18">
        <v>5</v>
      </c>
      <c r="H14" s="31">
        <v>6.9000000000000006E-2</v>
      </c>
      <c r="I14" s="17">
        <v>1.0482902526855469</v>
      </c>
      <c r="J14" s="17">
        <v>19.997901916503906</v>
      </c>
      <c r="K14" s="17">
        <v>4.6029453277587891</v>
      </c>
      <c r="L14" s="17">
        <v>6.7392206192016602</v>
      </c>
      <c r="M14" s="32">
        <v>0.38</v>
      </c>
      <c r="N14" s="18" t="s">
        <v>34</v>
      </c>
      <c r="O14" s="18">
        <v>30</v>
      </c>
      <c r="P14" s="18">
        <v>121</v>
      </c>
      <c r="Q14" s="18">
        <v>10</v>
      </c>
      <c r="R14" s="18" t="s">
        <v>35</v>
      </c>
      <c r="S14" s="18">
        <v>24</v>
      </c>
      <c r="T14" s="18" t="s">
        <v>36</v>
      </c>
      <c r="U14" s="162">
        <v>10</v>
      </c>
      <c r="V14" s="52">
        <v>36.256060592594302</v>
      </c>
      <c r="W14" s="33">
        <v>3</v>
      </c>
      <c r="X14" s="33">
        <v>55.956455056805702</v>
      </c>
      <c r="Y14" s="33">
        <v>25.4713902022159</v>
      </c>
      <c r="Z14" s="33">
        <v>8.6300854477429407</v>
      </c>
      <c r="AA14" s="49">
        <v>35.835332936357297</v>
      </c>
      <c r="AB14" s="52">
        <f t="shared" si="1"/>
        <v>165.14932423571614</v>
      </c>
      <c r="AC14" s="54">
        <v>1.2674728401536195</v>
      </c>
      <c r="AD14" s="42">
        <v>0.10136986301369863</v>
      </c>
      <c r="AE14" s="52">
        <v>1.9561774185214351</v>
      </c>
      <c r="AF14" s="33">
        <v>0.89045237553629986</v>
      </c>
      <c r="AG14" s="33">
        <v>0.301698494939449</v>
      </c>
      <c r="AH14" s="33">
        <v>1.2527646543036997</v>
      </c>
      <c r="AI14" s="33">
        <f t="shared" si="2"/>
        <v>5.7699356464682019</v>
      </c>
      <c r="AJ14" s="52">
        <v>36.256060592594288</v>
      </c>
      <c r="AK14" s="33">
        <v>2.2602243307859351</v>
      </c>
      <c r="AL14" s="33">
        <v>43.715081471872523</v>
      </c>
      <c r="AM14" s="33">
        <v>25.187837631019114</v>
      </c>
      <c r="AN14" s="33">
        <v>0</v>
      </c>
      <c r="AO14" s="49">
        <v>35.835332936357332</v>
      </c>
      <c r="AP14" s="52">
        <f t="shared" si="0"/>
        <v>143.2545369626292</v>
      </c>
      <c r="AQ14" s="67">
        <v>0</v>
      </c>
      <c r="AR14" s="65" t="s">
        <v>42</v>
      </c>
      <c r="AS14" s="30">
        <v>24</v>
      </c>
      <c r="AT14" s="18" t="s">
        <v>49</v>
      </c>
      <c r="AU14" s="62" t="s">
        <v>39</v>
      </c>
      <c r="AV14" s="147">
        <v>0</v>
      </c>
      <c r="AW14" s="150">
        <v>32.080349235623181</v>
      </c>
      <c r="AX14" s="54">
        <v>3.3933302272849137</v>
      </c>
      <c r="AY14" s="33">
        <v>31.972982722780241</v>
      </c>
      <c r="AZ14" s="33">
        <v>27.48955461464876</v>
      </c>
      <c r="BA14" s="33">
        <v>5.2404098635831486</v>
      </c>
      <c r="BB14" s="49">
        <v>35.125148329546889</v>
      </c>
      <c r="BC14" s="52">
        <f t="shared" si="3"/>
        <v>135.30177499346712</v>
      </c>
      <c r="BD14" s="52">
        <v>1.2592087462087629</v>
      </c>
      <c r="BE14" s="33">
        <v>0.118766557954972</v>
      </c>
      <c r="BF14" s="33">
        <v>1.1190543952973084</v>
      </c>
      <c r="BG14" s="33">
        <v>0.96213441151270673</v>
      </c>
      <c r="BH14" s="33">
        <v>0.18341434522541025</v>
      </c>
      <c r="BI14" s="49">
        <v>1.6156263297437072</v>
      </c>
      <c r="BJ14" s="60" t="s">
        <v>40</v>
      </c>
      <c r="BK14" s="24" t="s">
        <v>41</v>
      </c>
      <c r="BL14" s="52">
        <v>33.221663729365019</v>
      </c>
      <c r="BM14" s="33">
        <v>3.620183531983272</v>
      </c>
      <c r="BN14" s="33">
        <v>30.687791712686522</v>
      </c>
      <c r="BO14" s="33">
        <v>34.053521958661058</v>
      </c>
      <c r="BP14" s="33">
        <v>6.1468856978081288</v>
      </c>
      <c r="BQ14" s="49">
        <v>28.822098834178686</v>
      </c>
      <c r="BR14" s="52">
        <f t="shared" si="4"/>
        <v>136.5521454646827</v>
      </c>
      <c r="BS14" s="52">
        <v>1.6303597862066979</v>
      </c>
      <c r="BT14" s="33">
        <v>0.12670642361941453</v>
      </c>
      <c r="BU14" s="33">
        <v>1.0740727099440284</v>
      </c>
      <c r="BV14" s="33">
        <v>1.1918732685531372</v>
      </c>
      <c r="BW14" s="33">
        <v>0.21514099942328452</v>
      </c>
      <c r="BX14" s="49">
        <v>1.0087734591962541</v>
      </c>
      <c r="BY14" s="46">
        <v>0</v>
      </c>
      <c r="BZ14" s="48" t="s">
        <v>42</v>
      </c>
      <c r="CA14" s="167">
        <v>24</v>
      </c>
      <c r="CB14" s="167" t="s">
        <v>223</v>
      </c>
      <c r="CC14" s="18" t="s">
        <v>222</v>
      </c>
      <c r="CD14" s="170">
        <v>0</v>
      </c>
      <c r="CE14" s="52">
        <v>32.024235345645671</v>
      </c>
      <c r="CF14" s="33">
        <v>3.7291219370719739</v>
      </c>
      <c r="CG14" s="33">
        <v>29.033576553061675</v>
      </c>
      <c r="CH14" s="33">
        <v>29.50764424339701</v>
      </c>
      <c r="CI14" s="33">
        <v>5.8433023430013487</v>
      </c>
      <c r="CJ14" s="49">
        <v>30.24410551278881</v>
      </c>
      <c r="CK14" s="52">
        <f t="shared" si="5"/>
        <v>130.38198593496651</v>
      </c>
      <c r="CL14" s="52">
        <v>1.40712999105904</v>
      </c>
      <c r="CM14" s="33">
        <v>0.1305192677975191</v>
      </c>
      <c r="CN14" s="33">
        <v>1.0161751793571587</v>
      </c>
      <c r="CO14" s="33">
        <v>1.0327675485188954</v>
      </c>
      <c r="CP14" s="33">
        <v>0.20451558200504724</v>
      </c>
      <c r="CQ14" s="49">
        <v>1.0585436929476084</v>
      </c>
      <c r="CR14" s="46">
        <f t="shared" si="6"/>
        <v>0</v>
      </c>
    </row>
    <row r="15" spans="1:96" ht="15.75" thickBot="1">
      <c r="A15" s="26">
        <f t="shared" si="7"/>
        <v>12</v>
      </c>
      <c r="B15" s="164">
        <v>1.2018</v>
      </c>
      <c r="C15" s="26" t="s">
        <v>54</v>
      </c>
      <c r="D15" s="27" t="s">
        <v>221</v>
      </c>
      <c r="E15" s="27" t="s">
        <v>194</v>
      </c>
      <c r="F15" s="27">
        <v>10</v>
      </c>
      <c r="G15" s="27">
        <v>5</v>
      </c>
      <c r="H15" s="38">
        <v>6.9000000000000006E-2</v>
      </c>
      <c r="I15" s="39">
        <v>1.0482902526855469</v>
      </c>
      <c r="J15" s="39">
        <v>19.997901916503906</v>
      </c>
      <c r="K15" s="39">
        <v>4.6029453277587891</v>
      </c>
      <c r="L15" s="39">
        <v>6.7392206192016602</v>
      </c>
      <c r="M15" s="40">
        <v>0.38</v>
      </c>
      <c r="N15" s="27" t="s">
        <v>34</v>
      </c>
      <c r="O15" s="27">
        <v>30</v>
      </c>
      <c r="P15" s="27">
        <v>121</v>
      </c>
      <c r="Q15" s="27">
        <v>10</v>
      </c>
      <c r="R15" s="27" t="s">
        <v>35</v>
      </c>
      <c r="S15" s="27">
        <v>24</v>
      </c>
      <c r="T15" s="27" t="s">
        <v>36</v>
      </c>
      <c r="U15" s="163">
        <v>10</v>
      </c>
      <c r="V15" s="53">
        <v>36.256060592594302</v>
      </c>
      <c r="W15" s="41">
        <v>3</v>
      </c>
      <c r="X15" s="41">
        <v>55.956455056805702</v>
      </c>
      <c r="Y15" s="41">
        <v>25.4713902022159</v>
      </c>
      <c r="Z15" s="41">
        <v>8.6300854477429407</v>
      </c>
      <c r="AA15" s="51">
        <v>35.835332936357297</v>
      </c>
      <c r="AB15" s="53">
        <f t="shared" si="1"/>
        <v>165.14932423571614</v>
      </c>
      <c r="AC15" s="55">
        <v>1.2674728401536195</v>
      </c>
      <c r="AD15" s="43">
        <v>0.10136986301369863</v>
      </c>
      <c r="AE15" s="53">
        <v>1.9561774185214351</v>
      </c>
      <c r="AF15" s="41">
        <v>0.89045237553629986</v>
      </c>
      <c r="AG15" s="41">
        <v>0.301698494939449</v>
      </c>
      <c r="AH15" s="41">
        <v>1.2527646543036997</v>
      </c>
      <c r="AI15" s="41">
        <f t="shared" si="2"/>
        <v>5.7699356464682019</v>
      </c>
      <c r="AJ15" s="53">
        <v>36.256060592594288</v>
      </c>
      <c r="AK15" s="41">
        <v>2.2602243307859351</v>
      </c>
      <c r="AL15" s="41">
        <v>43.715081471872523</v>
      </c>
      <c r="AM15" s="41">
        <v>25.187837631019114</v>
      </c>
      <c r="AN15" s="41">
        <v>0</v>
      </c>
      <c r="AO15" s="51">
        <v>35.835332936357332</v>
      </c>
      <c r="AP15" s="53">
        <f t="shared" si="0"/>
        <v>143.2545369626292</v>
      </c>
      <c r="AQ15" s="68">
        <v>0</v>
      </c>
      <c r="AR15" s="66" t="s">
        <v>42</v>
      </c>
      <c r="AS15" s="37">
        <v>24</v>
      </c>
      <c r="AT15" s="27" t="s">
        <v>49</v>
      </c>
      <c r="AU15" s="63" t="s">
        <v>39</v>
      </c>
      <c r="AV15" s="148">
        <v>0</v>
      </c>
      <c r="AW15" s="151">
        <v>34.145946996424946</v>
      </c>
      <c r="AX15" s="55">
        <v>2.7519292187717244</v>
      </c>
      <c r="AY15" s="41">
        <v>32.597992279635591</v>
      </c>
      <c r="AZ15" s="41">
        <v>28.626385403331767</v>
      </c>
      <c r="BA15" s="41">
        <v>5.3677622666498097</v>
      </c>
      <c r="BB15" s="51">
        <v>35.80261629303336</v>
      </c>
      <c r="BC15" s="53">
        <f t="shared" si="3"/>
        <v>139.29263245784719</v>
      </c>
      <c r="BD15" s="53">
        <v>1.2581568891126202</v>
      </c>
      <c r="BE15" s="41">
        <v>9.6317522657010379E-2</v>
      </c>
      <c r="BF15" s="41">
        <v>1.1409297297872458</v>
      </c>
      <c r="BG15" s="41">
        <v>1.001923489116612</v>
      </c>
      <c r="BH15" s="41">
        <v>0.18787167933274335</v>
      </c>
      <c r="BI15" s="51">
        <v>1.6467873392032994</v>
      </c>
      <c r="BJ15" s="61" t="s">
        <v>40</v>
      </c>
      <c r="BK15" s="28" t="s">
        <v>41</v>
      </c>
      <c r="BL15" s="53">
        <v>33.785443150177798</v>
      </c>
      <c r="BM15" s="41">
        <v>3.5933562545966895</v>
      </c>
      <c r="BN15" s="41">
        <v>35.115948262731294</v>
      </c>
      <c r="BO15" s="41">
        <v>29.397246405077354</v>
      </c>
      <c r="BP15" s="41">
        <v>6.7588126172843852</v>
      </c>
      <c r="BQ15" s="51">
        <v>29.006054158297648</v>
      </c>
      <c r="BR15" s="53">
        <f t="shared" si="4"/>
        <v>137.65686084816517</v>
      </c>
      <c r="BS15" s="53">
        <v>1.6255278675777776</v>
      </c>
      <c r="BT15" s="41">
        <v>0.12576746891088414</v>
      </c>
      <c r="BU15" s="41">
        <v>1.2290581891955954</v>
      </c>
      <c r="BV15" s="41">
        <v>1.0289036241777074</v>
      </c>
      <c r="BW15" s="41">
        <v>0.23655844160495348</v>
      </c>
      <c r="BX15" s="51">
        <v>1.0152118955404177</v>
      </c>
      <c r="BY15" s="47">
        <v>0</v>
      </c>
      <c r="BZ15" s="50" t="s">
        <v>42</v>
      </c>
      <c r="CA15" s="168">
        <v>24</v>
      </c>
      <c r="CB15" s="168" t="s">
        <v>223</v>
      </c>
      <c r="CC15" s="27" t="s">
        <v>222</v>
      </c>
      <c r="CD15" s="171">
        <v>0</v>
      </c>
      <c r="CE15" s="53">
        <v>32.641850812885188</v>
      </c>
      <c r="CF15" s="41">
        <v>3.9133508352795956</v>
      </c>
      <c r="CG15" s="41">
        <v>30.219338796871394</v>
      </c>
      <c r="CH15" s="41">
        <v>31.860434879236216</v>
      </c>
      <c r="CI15" s="41">
        <v>5.8433023430013487</v>
      </c>
      <c r="CJ15" s="51">
        <v>28.465040482624762</v>
      </c>
      <c r="CK15" s="53">
        <f t="shared" si="5"/>
        <v>132.94331814989852</v>
      </c>
      <c r="CL15" s="53">
        <v>1.4980212063247502</v>
      </c>
      <c r="CM15" s="41">
        <v>0.13696727923478585</v>
      </c>
      <c r="CN15" s="41">
        <v>1.0576768578904989</v>
      </c>
      <c r="CO15" s="41">
        <v>1.1151152207732677</v>
      </c>
      <c r="CP15" s="41">
        <v>0.20451558200504724</v>
      </c>
      <c r="CQ15" s="51">
        <v>0.99627641689186686</v>
      </c>
      <c r="CR15" s="47">
        <f t="shared" si="6"/>
        <v>0</v>
      </c>
    </row>
    <row r="16" spans="1:96">
      <c r="B16" s="4"/>
      <c r="T16" s="3"/>
      <c r="V16" s="2"/>
      <c r="W16" s="2"/>
      <c r="Y16" s="3"/>
      <c r="Z16" s="3"/>
      <c r="AC16" s="1"/>
    </row>
    <row r="17" spans="2:54">
      <c r="B17" s="4"/>
      <c r="D17" s="157" t="s">
        <v>218</v>
      </c>
      <c r="T17" s="3"/>
      <c r="V17" s="2"/>
      <c r="W17" s="2"/>
      <c r="Y17" s="3"/>
      <c r="Z17" s="3"/>
      <c r="AC17" s="1"/>
    </row>
    <row r="18" spans="2:54">
      <c r="B18" s="4"/>
      <c r="T18" s="3"/>
      <c r="V18" s="2"/>
      <c r="W18" s="2"/>
      <c r="Y18" s="3"/>
      <c r="Z18" s="3"/>
      <c r="AC18" s="1"/>
      <c r="BB18" s="3"/>
    </row>
    <row r="19" spans="2:54">
      <c r="B19" s="4"/>
      <c r="T19" s="3"/>
      <c r="V19" s="2"/>
      <c r="W19" s="2"/>
      <c r="Y19" s="3"/>
      <c r="Z19" s="3"/>
      <c r="AC19" s="1"/>
      <c r="BB19" s="3"/>
    </row>
    <row r="20" spans="2:54">
      <c r="B20" s="4"/>
      <c r="C20" s="5"/>
      <c r="T20" s="3"/>
      <c r="U20" s="3"/>
      <c r="V20" s="3"/>
      <c r="W20" s="3"/>
      <c r="X20" s="3"/>
      <c r="Y20" s="3"/>
      <c r="Z20" s="3"/>
      <c r="AC20" s="1"/>
    </row>
    <row r="21" spans="2:54">
      <c r="B21" s="4"/>
      <c r="C21" s="5"/>
      <c r="T21" s="3"/>
      <c r="V21" s="2"/>
      <c r="W21" s="2"/>
      <c r="Y21" s="3"/>
      <c r="Z21" s="3"/>
      <c r="AC21" s="1"/>
    </row>
    <row r="22" spans="2:54">
      <c r="AC22" s="1"/>
    </row>
    <row r="23" spans="2:54">
      <c r="AC23" s="1"/>
    </row>
    <row r="24" spans="2:54">
      <c r="AC24" s="1"/>
    </row>
    <row r="25" spans="2:54">
      <c r="AC25" s="1"/>
    </row>
    <row r="26" spans="2:54">
      <c r="AC26" s="1"/>
    </row>
    <row r="27" spans="2:54">
      <c r="AC27" s="1"/>
    </row>
    <row r="28" spans="2:54">
      <c r="AC28" s="1"/>
    </row>
    <row r="29" spans="2:54">
      <c r="AC29" s="1"/>
    </row>
    <row r="30" spans="2:54">
      <c r="AC30" s="1"/>
    </row>
    <row r="31" spans="2:54">
      <c r="AC31" s="1"/>
    </row>
    <row r="32" spans="2:54">
      <c r="AC32" s="1"/>
    </row>
    <row r="33" spans="29:29">
      <c r="AC33" s="1"/>
    </row>
    <row r="34" spans="29:29">
      <c r="AC34" s="1"/>
    </row>
  </sheetData>
  <mergeCells count="16">
    <mergeCell ref="CA2:CC2"/>
    <mergeCell ref="CE2:CK2"/>
    <mergeCell ref="CL2:CQ2"/>
    <mergeCell ref="N1:AQ1"/>
    <mergeCell ref="AR1:BI1"/>
    <mergeCell ref="BJ1:BY1"/>
    <mergeCell ref="BZ1:CQ1"/>
    <mergeCell ref="V2:AB2"/>
    <mergeCell ref="AE2:AI2"/>
    <mergeCell ref="AJ2:AP2"/>
    <mergeCell ref="AS2:AU2"/>
    <mergeCell ref="AW2:BC2"/>
    <mergeCell ref="BD2:BI2"/>
    <mergeCell ref="BL2:BR2"/>
    <mergeCell ref="BS2:BX2"/>
    <mergeCell ref="N2:T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3"/>
  <sheetViews>
    <sheetView topLeftCell="A55" zoomScale="85" zoomScaleNormal="85" workbookViewId="0">
      <selection activeCell="D18" sqref="D18"/>
    </sheetView>
  </sheetViews>
  <sheetFormatPr defaultRowHeight="15"/>
  <cols>
    <col min="1" max="1" width="31" style="14" customWidth="1"/>
    <col min="2" max="3" width="22.7109375" style="14" customWidth="1"/>
    <col min="4" max="4" width="19.85546875" bestFit="1" customWidth="1"/>
    <col min="5" max="5" width="24.28515625" customWidth="1"/>
    <col min="6" max="6" width="18.5703125" customWidth="1"/>
    <col min="7" max="7" width="17.5703125" bestFit="1" customWidth="1"/>
  </cols>
  <sheetData>
    <row r="1" spans="1:7">
      <c r="A1" s="10" t="s">
        <v>61</v>
      </c>
      <c r="B1" s="10" t="s">
        <v>62</v>
      </c>
      <c r="C1" s="10" t="s">
        <v>199</v>
      </c>
      <c r="D1" s="10" t="s">
        <v>200</v>
      </c>
      <c r="E1" s="10" t="s">
        <v>201</v>
      </c>
      <c r="F1" s="10" t="s">
        <v>203</v>
      </c>
      <c r="G1" s="10" t="s">
        <v>202</v>
      </c>
    </row>
    <row r="2" spans="1:7">
      <c r="A2" s="11" t="s">
        <v>63</v>
      </c>
      <c r="B2" s="11" t="s">
        <v>64</v>
      </c>
      <c r="C2" s="119">
        <v>0</v>
      </c>
      <c r="D2">
        <v>0</v>
      </c>
      <c r="E2">
        <v>0</v>
      </c>
      <c r="F2">
        <v>0</v>
      </c>
      <c r="G2">
        <v>0</v>
      </c>
    </row>
    <row r="3" spans="1:7">
      <c r="A3" s="12" t="s">
        <v>65</v>
      </c>
      <c r="B3" s="12" t="s">
        <v>66</v>
      </c>
      <c r="C3" s="119">
        <v>0</v>
      </c>
      <c r="D3">
        <v>0</v>
      </c>
      <c r="E3">
        <v>0</v>
      </c>
      <c r="F3">
        <v>0</v>
      </c>
      <c r="G3">
        <v>0</v>
      </c>
    </row>
    <row r="4" spans="1:7">
      <c r="A4" s="11" t="s">
        <v>67</v>
      </c>
      <c r="B4" s="11" t="s">
        <v>68</v>
      </c>
      <c r="C4" s="119">
        <v>0</v>
      </c>
      <c r="D4">
        <v>0</v>
      </c>
      <c r="E4">
        <v>0</v>
      </c>
      <c r="F4">
        <v>0</v>
      </c>
      <c r="G4">
        <v>0</v>
      </c>
    </row>
    <row r="5" spans="1:7">
      <c r="A5" s="12" t="s">
        <v>69</v>
      </c>
      <c r="B5" s="12" t="s">
        <v>70</v>
      </c>
      <c r="C5" s="119">
        <v>0</v>
      </c>
      <c r="D5">
        <v>0</v>
      </c>
      <c r="E5">
        <v>0</v>
      </c>
      <c r="F5">
        <v>0</v>
      </c>
      <c r="G5">
        <v>0</v>
      </c>
    </row>
    <row r="6" spans="1:7">
      <c r="A6" s="12" t="s">
        <v>71</v>
      </c>
      <c r="B6" s="12" t="s">
        <v>72</v>
      </c>
      <c r="C6" s="119">
        <v>2.5184000000000002</v>
      </c>
      <c r="D6">
        <v>0</v>
      </c>
      <c r="E6">
        <v>0</v>
      </c>
      <c r="F6">
        <v>0</v>
      </c>
      <c r="G6">
        <v>0</v>
      </c>
    </row>
    <row r="7" spans="1:7">
      <c r="A7" s="12" t="s">
        <v>73</v>
      </c>
      <c r="B7" s="12" t="s">
        <v>74</v>
      </c>
      <c r="C7" s="119">
        <v>0.88931000000000004</v>
      </c>
      <c r="D7">
        <v>0</v>
      </c>
      <c r="E7">
        <v>0</v>
      </c>
      <c r="F7">
        <v>0</v>
      </c>
      <c r="G7">
        <v>0</v>
      </c>
    </row>
    <row r="8" spans="1:7">
      <c r="A8" s="11" t="s">
        <v>75</v>
      </c>
      <c r="B8" s="11" t="s">
        <v>76</v>
      </c>
      <c r="C8" s="119">
        <v>0</v>
      </c>
      <c r="D8">
        <v>0</v>
      </c>
      <c r="E8">
        <v>0</v>
      </c>
      <c r="F8">
        <v>0</v>
      </c>
      <c r="G8">
        <v>0</v>
      </c>
    </row>
    <row r="9" spans="1:7">
      <c r="A9" s="11" t="s">
        <v>77</v>
      </c>
      <c r="B9" s="11" t="s">
        <v>78</v>
      </c>
      <c r="C9" s="119">
        <v>0</v>
      </c>
      <c r="D9">
        <v>0</v>
      </c>
      <c r="E9">
        <v>0</v>
      </c>
      <c r="F9">
        <v>0</v>
      </c>
      <c r="G9">
        <v>0</v>
      </c>
    </row>
    <row r="10" spans="1:7">
      <c r="A10" s="12" t="s">
        <v>79</v>
      </c>
      <c r="B10" s="12" t="s">
        <v>80</v>
      </c>
      <c r="C10" s="119">
        <v>0</v>
      </c>
      <c r="D10">
        <v>0</v>
      </c>
      <c r="E10">
        <v>0</v>
      </c>
      <c r="F10">
        <v>0</v>
      </c>
      <c r="G10">
        <v>0</v>
      </c>
    </row>
    <row r="11" spans="1:7">
      <c r="A11" s="12" t="s">
        <v>81</v>
      </c>
      <c r="B11" s="12" t="s">
        <v>82</v>
      </c>
      <c r="C11" s="119">
        <v>3.28179</v>
      </c>
      <c r="D11">
        <v>0</v>
      </c>
      <c r="E11">
        <v>0</v>
      </c>
      <c r="F11">
        <v>0</v>
      </c>
      <c r="G11">
        <v>0</v>
      </c>
    </row>
    <row r="12" spans="1:7">
      <c r="A12" s="11" t="s">
        <v>83</v>
      </c>
      <c r="B12" s="11" t="s">
        <v>84</v>
      </c>
      <c r="C12" s="119">
        <v>0</v>
      </c>
      <c r="D12">
        <v>0</v>
      </c>
      <c r="E12">
        <v>0</v>
      </c>
      <c r="F12">
        <v>0</v>
      </c>
      <c r="G12">
        <v>0</v>
      </c>
    </row>
    <row r="13" spans="1:7">
      <c r="A13" s="12" t="s">
        <v>85</v>
      </c>
      <c r="B13" s="12" t="s">
        <v>86</v>
      </c>
      <c r="C13" s="119">
        <v>0</v>
      </c>
      <c r="D13">
        <v>0</v>
      </c>
      <c r="E13">
        <v>0</v>
      </c>
      <c r="F13">
        <v>0</v>
      </c>
      <c r="G13">
        <v>0</v>
      </c>
    </row>
    <row r="14" spans="1:7">
      <c r="A14" s="12" t="s">
        <v>87</v>
      </c>
      <c r="B14" s="12" t="s">
        <v>88</v>
      </c>
      <c r="C14" s="119">
        <v>1.64124</v>
      </c>
      <c r="D14">
        <v>0</v>
      </c>
      <c r="E14">
        <v>0</v>
      </c>
      <c r="F14">
        <v>0</v>
      </c>
      <c r="G14">
        <v>0</v>
      </c>
    </row>
    <row r="15" spans="1:7">
      <c r="A15" s="12" t="s">
        <v>89</v>
      </c>
      <c r="B15" s="12" t="s">
        <v>90</v>
      </c>
      <c r="C15" s="119">
        <v>10.8102</v>
      </c>
      <c r="D15">
        <f>1000*AVERAGE('b. Experiment details'!$W$4:$W$15)/AVERAGE('b. Experiment details'!$AB$4:$AB$15)</f>
        <v>18.165378598329152</v>
      </c>
      <c r="E15">
        <f>1000*AVERAGE('b. Experiment details'!$AK$4:$AK$15)/AVERAGE('b. Experiment details'!$AP$4:$AP$15)</f>
        <v>15.777680614580188</v>
      </c>
      <c r="F15">
        <f>1000*AVERAGE('b. Experiment details'!$BM$10:$BM$15)/AVERAGE('b. Experiment details'!$BR$10:$BR$15)</f>
        <v>26.030963092318128</v>
      </c>
      <c r="G15">
        <f>1000*AVERAGE('b. Experiment details'!$BM$4:$BM$9)/AVERAGE('b. Experiment details'!$BR$4:$BR$9)</f>
        <v>35.920199520663694</v>
      </c>
    </row>
    <row r="16" spans="1:7">
      <c r="A16" s="12" t="s">
        <v>91</v>
      </c>
      <c r="B16" s="12" t="s">
        <v>92</v>
      </c>
      <c r="C16" s="119">
        <v>403.47879999999998</v>
      </c>
      <c r="D16">
        <f>1000*AVERAGE('b. Experiment details'!$X$4:$X$15)/AVERAGE('b. Experiment details'!$AB$4:$AB$15)</f>
        <v>338.82339704242162</v>
      </c>
      <c r="E16">
        <f>1000*AVERAGE('b. Experiment details'!$AL$4:$AL$15)/AVERAGE('b. Experiment details'!$AP$4:$AP$15)</f>
        <v>305.15669799188612</v>
      </c>
      <c r="F16">
        <f>1000*AVERAGE('b. Experiment details'!$BN$10:$BN$15)/AVERAGE('b. Experiment details'!$BR10:$BR$15)</f>
        <v>235.18919578602228</v>
      </c>
      <c r="G16">
        <f>1000*AVERAGE('b. Experiment details'!$BN$4:$BN$9)/AVERAGE('b. Experiment details'!$BR$4:$BR$9)</f>
        <v>35.664066273935134</v>
      </c>
    </row>
    <row r="17" spans="1:7">
      <c r="A17" s="12" t="s">
        <v>93</v>
      </c>
      <c r="B17" s="12" t="s">
        <v>94</v>
      </c>
      <c r="C17" s="119">
        <v>2.9</v>
      </c>
      <c r="D17">
        <v>0</v>
      </c>
      <c r="E17">
        <v>0</v>
      </c>
      <c r="F17">
        <v>0</v>
      </c>
      <c r="G17">
        <v>0</v>
      </c>
    </row>
    <row r="18" spans="1:7">
      <c r="A18" s="12" t="s">
        <v>95</v>
      </c>
      <c r="B18" s="12" t="s">
        <v>96</v>
      </c>
      <c r="C18" s="119">
        <v>0.86570000000000003</v>
      </c>
      <c r="D18">
        <v>0</v>
      </c>
      <c r="E18">
        <v>0</v>
      </c>
      <c r="F18">
        <v>0</v>
      </c>
      <c r="G18">
        <v>0</v>
      </c>
    </row>
    <row r="19" spans="1:7">
      <c r="A19" s="12" t="s">
        <v>97</v>
      </c>
      <c r="B19" s="12" t="s">
        <v>98</v>
      </c>
      <c r="C19" s="119">
        <v>106.02800000000001</v>
      </c>
      <c r="D19">
        <f>1000*AVERAGE('b. Experiment details'!$Y$4:$Y$15)/AVERAGE('b. Experiment details'!$AB$4:$AB$15)</f>
        <v>154.23248214967444</v>
      </c>
      <c r="E19">
        <f>1000*AVERAGE('b. Experiment details'!$AM$4:$AM$15)/AVERAGE('b. Experiment details'!$AP$4:$AP$15)</f>
        <v>175.82575857677628</v>
      </c>
      <c r="F19">
        <f>1000*AVERAGE('b. Experiment details'!$BO$10:$BO$15)/AVERAGE('b. Experiment details'!$BR$10:$BR$15)</f>
        <v>221.09704556528359</v>
      </c>
      <c r="G19">
        <f>1000*AVERAGE('b. Experiment details'!$BO$4:$BO$9)/AVERAGE('b. Experiment details'!$BR$4:$BR$9)</f>
        <v>250.25373344996467</v>
      </c>
    </row>
    <row r="20" spans="1:7">
      <c r="A20" s="11" t="s">
        <v>99</v>
      </c>
      <c r="B20" s="11" t="s">
        <v>100</v>
      </c>
      <c r="C20" s="119">
        <v>0</v>
      </c>
      <c r="D20">
        <v>0</v>
      </c>
      <c r="E20">
        <v>0</v>
      </c>
      <c r="F20">
        <v>0</v>
      </c>
      <c r="G20">
        <v>0</v>
      </c>
    </row>
    <row r="21" spans="1:7">
      <c r="A21" s="12" t="s">
        <v>101</v>
      </c>
      <c r="B21" s="12" t="s">
        <v>102</v>
      </c>
      <c r="C21" s="119">
        <v>1.19624</v>
      </c>
      <c r="D21">
        <v>0</v>
      </c>
      <c r="E21">
        <v>0</v>
      </c>
      <c r="F21">
        <v>0</v>
      </c>
      <c r="G21">
        <v>0</v>
      </c>
    </row>
    <row r="22" spans="1:7">
      <c r="A22" s="11" t="s">
        <v>103</v>
      </c>
      <c r="B22" s="11" t="s">
        <v>104</v>
      </c>
      <c r="C22" s="119">
        <v>0</v>
      </c>
      <c r="D22">
        <v>0</v>
      </c>
      <c r="E22">
        <v>0</v>
      </c>
      <c r="F22">
        <v>0</v>
      </c>
      <c r="G22">
        <v>0</v>
      </c>
    </row>
    <row r="23" spans="1:7">
      <c r="A23" s="11" t="s">
        <v>25</v>
      </c>
      <c r="B23" s="11" t="s">
        <v>105</v>
      </c>
      <c r="C23" s="119">
        <v>0</v>
      </c>
      <c r="D23">
        <f>1000*AVERAGE('b. Experiment details'!$Z$4:$Z$15)/AVERAGE('b. Experiment details'!$AB$4:$AB$15)</f>
        <v>52.256256498060488</v>
      </c>
      <c r="E23">
        <f>1000*AVERAGE('b. Experiment details'!$AN$4:$AN$15)/AVERAGE('b. Experiment details'!$AP$4:$AP$15)</f>
        <v>0</v>
      </c>
      <c r="F23">
        <f>1000*AVERAGE('b. Experiment details'!$BP$10:$BP$15)/AVERAGE('b. Experiment details'!$BR$10:$BR$15)</f>
        <v>40.192182616344517</v>
      </c>
      <c r="G23">
        <f>1000*AVERAGE('b. Experiment details'!$BP$4:$BP$9)/AVERAGE('b. Experiment details'!$BR$4:$BR$9)</f>
        <v>5.5097036144147467</v>
      </c>
    </row>
    <row r="24" spans="1:7">
      <c r="A24" s="12" t="s">
        <v>106</v>
      </c>
      <c r="B24" s="12" t="s">
        <v>107</v>
      </c>
      <c r="C24" s="119">
        <v>47.123199999999997</v>
      </c>
      <c r="D24">
        <f>1000*AVERAGE('b. Experiment details'!$AA$4:$AA$15)/AVERAGE('b. Experiment details'!$AB$4:$AB$15)</f>
        <v>216.98746332870164</v>
      </c>
      <c r="E24">
        <f>1000*AVERAGE('b. Experiment details'!$AO$4:$AO$15)/AVERAGE('b. Experiment details'!$AP$4:$AP$15)</f>
        <v>250.15146951824426</v>
      </c>
      <c r="F24">
        <f>1000*AVERAGE('b. Experiment details'!$BQ$10:$BQ$15)/AVERAGE('b. Experiment details'!$BR$10:$BR$15)</f>
        <v>213.13034379324554</v>
      </c>
      <c r="G24">
        <f>1000*AVERAGE('b. Experiment details'!$BQ$4:$BQ$9)/AVERAGE('b. Experiment details'!$BR$4:$BR$9)</f>
        <v>295.4304547327672</v>
      </c>
    </row>
    <row r="25" spans="1:7">
      <c r="A25" s="12" t="s">
        <v>108</v>
      </c>
      <c r="B25" s="12" t="s">
        <v>109</v>
      </c>
      <c r="C25" s="119">
        <v>0</v>
      </c>
      <c r="D25">
        <v>0</v>
      </c>
      <c r="E25">
        <v>0</v>
      </c>
      <c r="F25">
        <v>0</v>
      </c>
      <c r="G25">
        <v>0</v>
      </c>
    </row>
    <row r="26" spans="1:7">
      <c r="A26" s="12" t="s">
        <v>110</v>
      </c>
      <c r="B26" s="12" t="s">
        <v>111</v>
      </c>
      <c r="C26" s="119">
        <v>5.6258999999999997</v>
      </c>
      <c r="D26">
        <v>0</v>
      </c>
      <c r="E26">
        <v>0</v>
      </c>
      <c r="F26">
        <v>0</v>
      </c>
      <c r="G26">
        <v>0</v>
      </c>
    </row>
    <row r="27" spans="1:7">
      <c r="A27" s="12" t="s">
        <v>112</v>
      </c>
      <c r="B27" s="12" t="s">
        <v>113</v>
      </c>
      <c r="C27" s="119">
        <v>7.7493600000000002</v>
      </c>
      <c r="D27">
        <v>0</v>
      </c>
      <c r="E27">
        <v>0</v>
      </c>
      <c r="F27">
        <v>0</v>
      </c>
      <c r="G27">
        <v>0</v>
      </c>
    </row>
    <row r="28" spans="1:7">
      <c r="A28" s="12" t="s">
        <v>114</v>
      </c>
      <c r="B28" s="12" t="s">
        <v>115</v>
      </c>
      <c r="C28" s="119">
        <v>5.0641999999999996</v>
      </c>
      <c r="D28">
        <v>0</v>
      </c>
      <c r="E28">
        <v>0</v>
      </c>
      <c r="F28">
        <v>0</v>
      </c>
      <c r="G28">
        <v>0</v>
      </c>
    </row>
    <row r="29" spans="1:7">
      <c r="A29" s="12" t="s">
        <v>116</v>
      </c>
      <c r="B29" s="12" t="s">
        <v>117</v>
      </c>
      <c r="C29" s="119">
        <v>5.2367400000000002</v>
      </c>
      <c r="D29">
        <v>0</v>
      </c>
      <c r="E29">
        <v>0</v>
      </c>
      <c r="F29">
        <v>0</v>
      </c>
      <c r="G29">
        <v>0</v>
      </c>
    </row>
    <row r="30" spans="1:7">
      <c r="A30" s="11" t="s">
        <v>118</v>
      </c>
      <c r="B30" s="11" t="s">
        <v>119</v>
      </c>
      <c r="C30" s="119">
        <v>0</v>
      </c>
      <c r="D30">
        <v>0</v>
      </c>
      <c r="E30">
        <v>0</v>
      </c>
      <c r="F30">
        <v>0</v>
      </c>
      <c r="G30">
        <v>0</v>
      </c>
    </row>
    <row r="31" spans="1:7">
      <c r="A31" s="12" t="s">
        <v>120</v>
      </c>
      <c r="B31" s="12" t="s">
        <v>121</v>
      </c>
      <c r="C31" s="119">
        <v>10.913399999999999</v>
      </c>
      <c r="D31">
        <v>0</v>
      </c>
      <c r="E31">
        <v>0</v>
      </c>
      <c r="F31">
        <v>0</v>
      </c>
      <c r="G31">
        <v>0</v>
      </c>
    </row>
    <row r="32" spans="1:7">
      <c r="A32" s="12" t="s">
        <v>122</v>
      </c>
      <c r="B32" s="12" t="s">
        <v>123</v>
      </c>
      <c r="C32" s="119">
        <v>10.947240000000001</v>
      </c>
      <c r="D32">
        <v>0</v>
      </c>
      <c r="E32">
        <v>0</v>
      </c>
      <c r="F32">
        <v>0</v>
      </c>
      <c r="G32">
        <v>0</v>
      </c>
    </row>
    <row r="33" spans="1:7">
      <c r="A33" s="12" t="s">
        <v>124</v>
      </c>
      <c r="B33" s="12" t="s">
        <v>125</v>
      </c>
      <c r="C33" s="119">
        <v>1.17594</v>
      </c>
      <c r="D33">
        <v>0</v>
      </c>
      <c r="E33">
        <v>0</v>
      </c>
      <c r="F33">
        <v>0</v>
      </c>
      <c r="G33">
        <v>0</v>
      </c>
    </row>
    <row r="34" spans="1:7">
      <c r="A34" s="12" t="s">
        <v>126</v>
      </c>
      <c r="B34" s="12" t="s">
        <v>127</v>
      </c>
      <c r="C34" s="119">
        <v>36.230400000000003</v>
      </c>
      <c r="D34">
        <v>0</v>
      </c>
      <c r="E34">
        <v>0</v>
      </c>
      <c r="F34">
        <v>0</v>
      </c>
      <c r="G34">
        <v>0</v>
      </c>
    </row>
    <row r="35" spans="1:7">
      <c r="A35" s="11" t="s">
        <v>128</v>
      </c>
      <c r="B35" s="11" t="s">
        <v>129</v>
      </c>
      <c r="C35" s="119">
        <v>0</v>
      </c>
      <c r="D35">
        <v>0</v>
      </c>
      <c r="E35">
        <v>0</v>
      </c>
      <c r="F35">
        <v>0</v>
      </c>
      <c r="G35">
        <v>0</v>
      </c>
    </row>
    <row r="36" spans="1:7">
      <c r="A36" s="12" t="s">
        <v>130</v>
      </c>
      <c r="B36" s="12" t="s">
        <v>131</v>
      </c>
      <c r="C36" s="119">
        <v>1.9124099999999999</v>
      </c>
      <c r="D36">
        <v>0</v>
      </c>
      <c r="E36">
        <v>0</v>
      </c>
      <c r="F36">
        <v>0</v>
      </c>
      <c r="G36">
        <v>0</v>
      </c>
    </row>
    <row r="37" spans="1:7">
      <c r="A37" s="12" t="s">
        <v>132</v>
      </c>
      <c r="B37" s="12" t="s">
        <v>133</v>
      </c>
      <c r="C37" s="119">
        <v>4.0269599999999999</v>
      </c>
      <c r="D37">
        <v>0</v>
      </c>
      <c r="E37">
        <v>0</v>
      </c>
      <c r="F37">
        <v>0</v>
      </c>
      <c r="G37">
        <v>0</v>
      </c>
    </row>
    <row r="38" spans="1:7">
      <c r="A38" s="12" t="s">
        <v>134</v>
      </c>
      <c r="B38" s="12" t="s">
        <v>135</v>
      </c>
      <c r="C38" s="119">
        <v>6.9794999999999998</v>
      </c>
      <c r="D38">
        <v>0</v>
      </c>
      <c r="E38">
        <v>0</v>
      </c>
      <c r="F38">
        <v>0</v>
      </c>
      <c r="G38">
        <v>0</v>
      </c>
    </row>
    <row r="39" spans="1:7">
      <c r="A39" s="12" t="s">
        <v>136</v>
      </c>
      <c r="B39" s="12" t="s">
        <v>137</v>
      </c>
      <c r="C39" s="119">
        <v>5.4989999999999997</v>
      </c>
      <c r="D39">
        <v>0</v>
      </c>
      <c r="E39">
        <v>0</v>
      </c>
      <c r="F39">
        <v>0</v>
      </c>
      <c r="G39">
        <v>0</v>
      </c>
    </row>
    <row r="40" spans="1:7">
      <c r="A40" s="12" t="s">
        <v>138</v>
      </c>
      <c r="B40" s="12" t="s">
        <v>139</v>
      </c>
      <c r="C40" s="119">
        <v>2.0134799999999999</v>
      </c>
      <c r="D40">
        <v>0</v>
      </c>
      <c r="E40">
        <v>0</v>
      </c>
      <c r="F40">
        <v>0</v>
      </c>
      <c r="G40">
        <v>0</v>
      </c>
    </row>
    <row r="41" spans="1:7">
      <c r="A41" s="12" t="s">
        <v>140</v>
      </c>
      <c r="B41" s="12" t="s">
        <v>141</v>
      </c>
      <c r="C41" s="119">
        <v>2.2841999999999998</v>
      </c>
      <c r="D41">
        <v>0</v>
      </c>
      <c r="E41">
        <v>0</v>
      </c>
      <c r="F41">
        <v>0</v>
      </c>
      <c r="G41">
        <v>0</v>
      </c>
    </row>
    <row r="42" spans="1:7">
      <c r="A42" s="12" t="s">
        <v>142</v>
      </c>
      <c r="B42" s="12" t="s">
        <v>143</v>
      </c>
      <c r="C42" s="119">
        <v>3.4855200000000002</v>
      </c>
      <c r="D42">
        <v>0</v>
      </c>
      <c r="E42">
        <v>0</v>
      </c>
      <c r="F42">
        <v>0</v>
      </c>
      <c r="G42">
        <v>0</v>
      </c>
    </row>
    <row r="43" spans="1:7">
      <c r="A43" s="12" t="s">
        <v>144</v>
      </c>
      <c r="B43" s="12" t="s">
        <v>145</v>
      </c>
      <c r="C43" s="119">
        <v>195.00479999999999</v>
      </c>
      <c r="D43">
        <f>1000*AVERAGE('b. Experiment details'!$V$4:$V$15)/AVERAGE('b. Experiment details'!$AB$4:$AB$15)</f>
        <v>219.53502238281243</v>
      </c>
      <c r="E43">
        <f>1000*AVERAGE('b. Experiment details'!$AJ$4:$AJ$15)/AVERAGE('b. Experiment details'!$AP$4:$AP$15)</f>
        <v>253.08839329851318</v>
      </c>
      <c r="F43">
        <f>1000*AVERAGE('b. Experiment details'!$BL$10:$BL$15)/AVERAGE('b. Experiment details'!$BR$10:$BR$15)</f>
        <v>264.36026914678604</v>
      </c>
      <c r="G43">
        <f>1000*AVERAGE('b. Experiment details'!$BL$4:$BL$9)/AVERAGE('b. Experiment details'!$BR$4:$BR$9)</f>
        <v>377.22184240825476</v>
      </c>
    </row>
    <row r="44" spans="1:7">
      <c r="A44" s="12" t="s">
        <v>146</v>
      </c>
      <c r="B44" s="12" t="s">
        <v>147</v>
      </c>
      <c r="C44" s="119">
        <v>5.8712400000000002</v>
      </c>
      <c r="D44">
        <v>0</v>
      </c>
      <c r="E44">
        <v>0</v>
      </c>
      <c r="F44">
        <v>0</v>
      </c>
      <c r="G44">
        <v>0</v>
      </c>
    </row>
    <row r="45" spans="1:7">
      <c r="A45" s="12" t="s">
        <v>148</v>
      </c>
      <c r="B45" s="12" t="s">
        <v>149</v>
      </c>
      <c r="C45" s="119">
        <v>5.33826</v>
      </c>
      <c r="D45">
        <v>0</v>
      </c>
      <c r="E45">
        <v>0</v>
      </c>
      <c r="F45">
        <v>0</v>
      </c>
      <c r="G45">
        <v>0</v>
      </c>
    </row>
    <row r="46" spans="1:7">
      <c r="A46" s="11" t="s">
        <v>150</v>
      </c>
      <c r="B46" s="11" t="s">
        <v>151</v>
      </c>
      <c r="C46" s="119">
        <v>0</v>
      </c>
      <c r="D46">
        <v>0</v>
      </c>
      <c r="E46">
        <v>0</v>
      </c>
      <c r="F46">
        <v>0</v>
      </c>
      <c r="G46">
        <v>0</v>
      </c>
    </row>
    <row r="47" spans="1:7">
      <c r="A47" s="12" t="s">
        <v>152</v>
      </c>
      <c r="B47" s="12" t="s">
        <v>153</v>
      </c>
      <c r="C47" s="119">
        <v>5.0675400000000002</v>
      </c>
      <c r="D47">
        <v>0</v>
      </c>
      <c r="E47">
        <v>0</v>
      </c>
      <c r="F47">
        <v>0</v>
      </c>
      <c r="G47">
        <v>0</v>
      </c>
    </row>
    <row r="48" spans="1:7">
      <c r="A48" s="12" t="s">
        <v>154</v>
      </c>
      <c r="B48" s="12" t="s">
        <v>155</v>
      </c>
      <c r="C48" s="119">
        <v>7.7408999999999999</v>
      </c>
      <c r="D48">
        <v>0</v>
      </c>
      <c r="E48">
        <v>0</v>
      </c>
      <c r="F48">
        <v>0</v>
      </c>
      <c r="G48">
        <v>0</v>
      </c>
    </row>
    <row r="49" spans="1:7">
      <c r="A49" s="13" t="s">
        <v>156</v>
      </c>
      <c r="B49" s="12" t="s">
        <v>157</v>
      </c>
      <c r="C49" s="119">
        <v>0</v>
      </c>
      <c r="D49">
        <v>0</v>
      </c>
      <c r="E49">
        <v>0</v>
      </c>
      <c r="F49">
        <v>0</v>
      </c>
      <c r="G49">
        <v>0</v>
      </c>
    </row>
    <row r="50" spans="1:7">
      <c r="A50" s="12" t="s">
        <v>158</v>
      </c>
      <c r="B50" s="12" t="s">
        <v>159</v>
      </c>
      <c r="C50" s="119">
        <v>1.8888</v>
      </c>
      <c r="D50">
        <v>0</v>
      </c>
      <c r="E50">
        <v>0</v>
      </c>
      <c r="F50">
        <v>0</v>
      </c>
      <c r="G50">
        <v>0</v>
      </c>
    </row>
    <row r="51" spans="1:7">
      <c r="A51" s="11" t="s">
        <v>160</v>
      </c>
      <c r="B51" s="11" t="s">
        <v>161</v>
      </c>
      <c r="C51" s="119">
        <v>0</v>
      </c>
      <c r="D51">
        <v>0</v>
      </c>
      <c r="E51">
        <v>0</v>
      </c>
      <c r="F51">
        <v>0</v>
      </c>
      <c r="G51">
        <v>0</v>
      </c>
    </row>
    <row r="52" spans="1:7">
      <c r="A52" s="12" t="s">
        <v>162</v>
      </c>
      <c r="B52" s="12" t="s">
        <v>163</v>
      </c>
      <c r="C52" s="119">
        <v>12.536910000000001</v>
      </c>
      <c r="D52">
        <v>0</v>
      </c>
      <c r="E52">
        <v>0</v>
      </c>
      <c r="F52">
        <v>0</v>
      </c>
      <c r="G52">
        <v>0</v>
      </c>
    </row>
    <row r="53" spans="1:7">
      <c r="A53" s="12" t="s">
        <v>164</v>
      </c>
      <c r="B53" s="12" t="s">
        <v>165</v>
      </c>
      <c r="C53" s="119">
        <v>46.747799999999998</v>
      </c>
      <c r="D53">
        <v>0</v>
      </c>
      <c r="E53">
        <v>0</v>
      </c>
      <c r="F53">
        <v>0</v>
      </c>
      <c r="G53">
        <v>0</v>
      </c>
    </row>
    <row r="54" spans="1:7">
      <c r="A54" s="12" t="s">
        <v>166</v>
      </c>
      <c r="B54" s="12" t="s">
        <v>167</v>
      </c>
      <c r="C54" s="119">
        <v>5.4066900000000002</v>
      </c>
      <c r="D54">
        <v>0</v>
      </c>
      <c r="E54">
        <v>0</v>
      </c>
      <c r="F54">
        <v>0</v>
      </c>
      <c r="G54">
        <v>0</v>
      </c>
    </row>
    <row r="55" spans="1:7">
      <c r="A55" s="11" t="s">
        <v>168</v>
      </c>
      <c r="B55" s="11" t="s">
        <v>169</v>
      </c>
      <c r="C55" s="119">
        <v>0</v>
      </c>
      <c r="D55">
        <v>0</v>
      </c>
      <c r="E55">
        <v>0</v>
      </c>
      <c r="F55">
        <v>0</v>
      </c>
      <c r="G55">
        <v>0</v>
      </c>
    </row>
    <row r="56" spans="1:7">
      <c r="A56" s="12" t="s">
        <v>170</v>
      </c>
      <c r="B56" s="12" t="s">
        <v>171</v>
      </c>
      <c r="C56" s="119">
        <v>1.4716899999999999</v>
      </c>
      <c r="D56">
        <v>0</v>
      </c>
      <c r="E56">
        <v>0</v>
      </c>
      <c r="F56">
        <v>0</v>
      </c>
      <c r="G56">
        <v>0</v>
      </c>
    </row>
    <row r="57" spans="1:7">
      <c r="A57" s="11" t="s">
        <v>172</v>
      </c>
      <c r="B57" s="11" t="s">
        <v>173</v>
      </c>
      <c r="C57" s="119">
        <v>0</v>
      </c>
      <c r="D57">
        <v>0</v>
      </c>
      <c r="E57">
        <v>0</v>
      </c>
      <c r="F57">
        <v>0</v>
      </c>
      <c r="G57">
        <v>0</v>
      </c>
    </row>
    <row r="58" spans="1:7">
      <c r="A58" s="11" t="s">
        <v>174</v>
      </c>
      <c r="B58" s="11" t="s">
        <v>175</v>
      </c>
      <c r="C58" s="119">
        <v>0</v>
      </c>
      <c r="D58">
        <v>0</v>
      </c>
      <c r="E58">
        <v>0</v>
      </c>
      <c r="F58">
        <v>0</v>
      </c>
      <c r="G58">
        <v>0</v>
      </c>
    </row>
    <row r="61" spans="1:7">
      <c r="A61" s="12"/>
    </row>
    <row r="63" spans="1:7">
      <c r="A63" s="12"/>
    </row>
    <row r="66" spans="1:1">
      <c r="A66" s="12"/>
    </row>
    <row r="72" spans="1:1">
      <c r="A72" s="12"/>
    </row>
    <row r="79" spans="1:1">
      <c r="A79" s="12"/>
    </row>
    <row r="82" spans="1:1">
      <c r="A82" s="12"/>
    </row>
    <row r="83" spans="1:1">
      <c r="A83" s="12"/>
    </row>
    <row r="84" spans="1:1">
      <c r="A84" s="12"/>
    </row>
    <row r="87" spans="1:1">
      <c r="A87" s="12"/>
    </row>
    <row r="93" spans="1:1">
      <c r="A93" s="12"/>
    </row>
    <row r="98" spans="1:1">
      <c r="A98" s="12"/>
    </row>
    <row r="104" spans="1:1">
      <c r="A104" s="12"/>
    </row>
    <row r="110" spans="1:1">
      <c r="A110" s="12"/>
    </row>
    <row r="116" spans="1:1">
      <c r="A116" s="12"/>
    </row>
    <row r="122" spans="1:1">
      <c r="A122" s="12"/>
    </row>
    <row r="127" spans="1:1">
      <c r="A127" s="12"/>
    </row>
    <row r="133" spans="1:1">
      <c r="A133" s="12"/>
    </row>
    <row r="136" spans="1:1">
      <c r="A136" s="12"/>
    </row>
    <row r="137" spans="1:1">
      <c r="A137" s="15"/>
    </row>
    <row r="138" spans="1:1">
      <c r="A138" s="15"/>
    </row>
    <row r="142" spans="1:1">
      <c r="A142" s="12"/>
    </row>
    <row r="145" spans="1:1">
      <c r="A145" s="12"/>
    </row>
    <row r="156" spans="1:1">
      <c r="A156" s="12"/>
    </row>
    <row r="162" spans="1:1">
      <c r="A162" s="12"/>
    </row>
    <row r="170" spans="1:1">
      <c r="A170" s="13"/>
    </row>
    <row r="171" spans="1:1">
      <c r="A171" s="12"/>
    </row>
    <row r="178" spans="1:1">
      <c r="A178" s="12"/>
    </row>
    <row r="184" spans="1:1">
      <c r="A184" s="16"/>
    </row>
    <row r="191" spans="1:1">
      <c r="A191" s="12"/>
    </row>
    <row r="196" spans="1:1">
      <c r="A196" s="12"/>
    </row>
    <row r="203" spans="1:1">
      <c r="A203"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R241"/>
  <sheetViews>
    <sheetView zoomScale="80" zoomScaleNormal="80" workbookViewId="0">
      <selection activeCell="B52" sqref="B52"/>
    </sheetView>
  </sheetViews>
  <sheetFormatPr defaultColWidth="9.140625" defaultRowHeight="15"/>
  <cols>
    <col min="1" max="1" width="25.140625" style="126" bestFit="1" customWidth="1"/>
    <col min="2" max="2" width="7.7109375" style="126" bestFit="1" customWidth="1"/>
    <col min="3" max="3" width="6" style="126" customWidth="1"/>
    <col min="4" max="4" width="21.7109375" style="126" bestFit="1" customWidth="1"/>
    <col min="5" max="5" width="10" style="126" customWidth="1"/>
    <col min="6" max="6" width="18" style="126" customWidth="1"/>
    <col min="7" max="7" width="11" style="126" customWidth="1"/>
    <col min="8" max="9" width="16.7109375" style="126" customWidth="1"/>
    <col min="10" max="10" width="20.28515625" style="126" customWidth="1"/>
    <col min="11" max="11" width="21.140625" style="126" customWidth="1"/>
    <col min="12" max="13" width="9.140625" style="126"/>
    <col min="14" max="14" width="12.42578125" style="126" bestFit="1" customWidth="1"/>
    <col min="15" max="16384" width="9.140625" style="126"/>
  </cols>
  <sheetData>
    <row r="1" spans="1:18" s="128" customFormat="1" ht="64.5" customHeight="1">
      <c r="A1" s="122" t="s">
        <v>177</v>
      </c>
      <c r="B1" s="123" t="s">
        <v>178</v>
      </c>
      <c r="C1" s="123" t="s">
        <v>179</v>
      </c>
      <c r="D1" s="123" t="s">
        <v>180</v>
      </c>
      <c r="E1" s="123" t="s">
        <v>181</v>
      </c>
      <c r="F1" s="123" t="s">
        <v>182</v>
      </c>
      <c r="G1" s="124" t="s">
        <v>183</v>
      </c>
      <c r="H1" s="122" t="s">
        <v>184</v>
      </c>
      <c r="I1" s="123" t="s">
        <v>195</v>
      </c>
      <c r="J1" s="123" t="s">
        <v>185</v>
      </c>
      <c r="K1" s="125" t="s">
        <v>196</v>
      </c>
    </row>
    <row r="2" spans="1:18">
      <c r="A2" s="126" t="s">
        <v>200</v>
      </c>
      <c r="B2" s="126">
        <v>0</v>
      </c>
      <c r="C2" s="126">
        <v>2</v>
      </c>
      <c r="D2" s="126" t="s">
        <v>198</v>
      </c>
      <c r="E2" s="126">
        <v>4.24E-2</v>
      </c>
      <c r="F2" s="126" t="s">
        <v>197</v>
      </c>
      <c r="G2" s="126">
        <v>4.1999999999999997E-3</v>
      </c>
      <c r="H2" s="126">
        <v>171.47200000000001</v>
      </c>
      <c r="I2" s="126">
        <v>22.2</v>
      </c>
      <c r="J2" s="126">
        <v>171.47200000000001</v>
      </c>
      <c r="K2" s="126">
        <v>22.2</v>
      </c>
    </row>
    <row r="3" spans="1:18" hidden="1">
      <c r="A3" s="126" t="s">
        <v>203</v>
      </c>
      <c r="B3" s="126">
        <v>0.4</v>
      </c>
      <c r="C3" s="126">
        <v>1</v>
      </c>
      <c r="D3" s="126" t="s">
        <v>197</v>
      </c>
      <c r="E3" s="126">
        <v>0.11219999999999999</v>
      </c>
      <c r="H3" s="126">
        <v>65.748500000000007</v>
      </c>
      <c r="I3" s="126">
        <v>8.5</v>
      </c>
      <c r="J3" s="126">
        <v>65.748500000000007</v>
      </c>
      <c r="K3" s="126">
        <v>8.5</v>
      </c>
      <c r="N3" s="129"/>
      <c r="P3" s="129"/>
      <c r="Q3" s="129"/>
      <c r="R3" s="129"/>
    </row>
    <row r="4" spans="1:18">
      <c r="A4" s="126" t="s">
        <v>200</v>
      </c>
      <c r="B4" s="126">
        <v>0</v>
      </c>
      <c r="C4" s="126">
        <v>1</v>
      </c>
      <c r="D4" s="126" t="s">
        <v>198</v>
      </c>
      <c r="E4" s="126">
        <v>4.24E-2</v>
      </c>
      <c r="H4" s="126">
        <v>150.38040000000001</v>
      </c>
      <c r="I4" s="126">
        <v>19.5</v>
      </c>
      <c r="J4" s="126">
        <v>150.38040000000001</v>
      </c>
      <c r="K4" s="126">
        <v>19.5</v>
      </c>
      <c r="N4" s="129"/>
      <c r="O4" s="129"/>
      <c r="P4" s="129"/>
      <c r="R4" s="129"/>
    </row>
    <row r="5" spans="1:18" hidden="1">
      <c r="A5" s="126" t="s">
        <v>203</v>
      </c>
      <c r="B5" s="126">
        <v>0.6</v>
      </c>
      <c r="C5" s="126">
        <v>1</v>
      </c>
      <c r="D5" s="126" t="s">
        <v>197</v>
      </c>
      <c r="E5" s="126">
        <v>0.1222</v>
      </c>
      <c r="H5" s="126">
        <v>53.047499999999999</v>
      </c>
      <c r="I5" s="126">
        <v>6.8</v>
      </c>
      <c r="J5" s="126">
        <v>53.047499999999999</v>
      </c>
      <c r="K5" s="126">
        <v>6.8</v>
      </c>
      <c r="L5" s="129"/>
      <c r="M5" s="129"/>
      <c r="N5" s="129"/>
      <c r="O5" s="129"/>
      <c r="P5" s="129"/>
      <c r="Q5" s="129"/>
      <c r="R5" s="129"/>
    </row>
    <row r="6" spans="1:18" hidden="1">
      <c r="A6" s="126" t="s">
        <v>203</v>
      </c>
      <c r="B6" s="126">
        <v>0.8</v>
      </c>
      <c r="C6" s="126">
        <v>1</v>
      </c>
      <c r="D6" s="126" t="s">
        <v>197</v>
      </c>
      <c r="E6" s="126">
        <v>0.13220000000000001</v>
      </c>
      <c r="H6" s="126">
        <v>40.341900000000003</v>
      </c>
      <c r="I6" s="126">
        <v>5.2</v>
      </c>
      <c r="J6" s="126">
        <v>40.341900000000003</v>
      </c>
      <c r="K6" s="126">
        <v>5.2</v>
      </c>
      <c r="L6" s="129"/>
      <c r="M6" s="129"/>
      <c r="N6" s="129"/>
      <c r="O6" s="129"/>
      <c r="P6" s="129"/>
      <c r="Q6" s="129"/>
      <c r="R6" s="129"/>
    </row>
    <row r="7" spans="1:18" s="137" customFormat="1" hidden="1">
      <c r="A7" s="137" t="s">
        <v>203</v>
      </c>
      <c r="B7" s="137">
        <v>2</v>
      </c>
      <c r="C7" s="137">
        <v>2</v>
      </c>
      <c r="D7" s="137" t="s">
        <v>198</v>
      </c>
      <c r="E7" s="137">
        <v>8.0500000000000002E-2</v>
      </c>
      <c r="F7" s="137" t="s">
        <v>197</v>
      </c>
      <c r="G7" s="137">
        <v>8.0999999999999996E-3</v>
      </c>
      <c r="H7" s="137">
        <v>85.120400000000004</v>
      </c>
      <c r="I7" s="137">
        <v>11</v>
      </c>
      <c r="J7" s="137">
        <v>85.120400000000004</v>
      </c>
      <c r="K7" s="137">
        <v>11</v>
      </c>
      <c r="L7" s="138"/>
      <c r="M7" s="138"/>
      <c r="N7" s="138"/>
      <c r="O7" s="138"/>
      <c r="P7" s="138"/>
      <c r="R7" s="138"/>
    </row>
    <row r="8" spans="1:18" hidden="1">
      <c r="A8" s="126" t="s">
        <v>203</v>
      </c>
      <c r="B8" s="126">
        <v>0</v>
      </c>
      <c r="C8" s="126">
        <v>1</v>
      </c>
      <c r="D8" s="126" t="s">
        <v>198</v>
      </c>
      <c r="E8" s="126">
        <v>2.9399999999999999E-2</v>
      </c>
      <c r="H8" s="126">
        <v>104.38590000000001</v>
      </c>
      <c r="I8" s="126">
        <v>13.5</v>
      </c>
      <c r="J8" s="126">
        <v>104.38590000000001</v>
      </c>
      <c r="K8" s="126">
        <v>13.5</v>
      </c>
    </row>
    <row r="9" spans="1:18" s="137" customFormat="1" hidden="1">
      <c r="A9" s="137" t="s">
        <v>203</v>
      </c>
      <c r="B9" s="137">
        <v>2</v>
      </c>
      <c r="C9" s="137">
        <v>1</v>
      </c>
      <c r="D9" s="137" t="s">
        <v>197</v>
      </c>
      <c r="E9" s="137">
        <v>0.18809999999999999</v>
      </c>
      <c r="H9" s="137">
        <v>0</v>
      </c>
      <c r="I9" s="137">
        <v>0</v>
      </c>
      <c r="J9" s="137">
        <v>0</v>
      </c>
      <c r="K9" s="137">
        <v>0</v>
      </c>
    </row>
    <row r="10" spans="1:18" s="137" customFormat="1" hidden="1">
      <c r="A10" s="137" t="s">
        <v>203</v>
      </c>
      <c r="B10" s="137">
        <v>2</v>
      </c>
      <c r="C10" s="137">
        <v>2</v>
      </c>
      <c r="D10" s="137" t="s">
        <v>197</v>
      </c>
      <c r="E10" s="137">
        <v>0.18809999999999999</v>
      </c>
      <c r="F10" s="137" t="s">
        <v>198</v>
      </c>
      <c r="G10" s="137">
        <v>1.8800000000000001E-2</v>
      </c>
      <c r="H10" s="137">
        <v>0</v>
      </c>
      <c r="I10" s="137">
        <v>0</v>
      </c>
      <c r="J10" s="137">
        <v>0</v>
      </c>
      <c r="K10" s="137">
        <v>0</v>
      </c>
    </row>
    <row r="11" spans="1:18" hidden="1">
      <c r="A11" s="126" t="s">
        <v>203</v>
      </c>
      <c r="B11" s="126">
        <v>3</v>
      </c>
      <c r="C11" s="126">
        <v>1</v>
      </c>
      <c r="D11" s="126" t="s">
        <v>197</v>
      </c>
      <c r="E11" s="126">
        <v>0.23080000000000001</v>
      </c>
      <c r="H11" s="126">
        <v>0</v>
      </c>
      <c r="I11" s="126">
        <v>0</v>
      </c>
      <c r="J11" s="126">
        <v>0</v>
      </c>
      <c r="K11" s="126">
        <v>0</v>
      </c>
    </row>
    <row r="12" spans="1:18" hidden="1">
      <c r="A12" s="127" t="s">
        <v>203</v>
      </c>
      <c r="B12" s="127">
        <v>4</v>
      </c>
      <c r="C12" s="127">
        <v>1</v>
      </c>
      <c r="D12" s="127" t="s">
        <v>197</v>
      </c>
      <c r="E12" s="127">
        <v>0.27339999999999998</v>
      </c>
      <c r="F12" s="127"/>
      <c r="G12" s="127"/>
      <c r="H12" s="127">
        <v>0</v>
      </c>
      <c r="I12" s="127">
        <v>0</v>
      </c>
      <c r="J12" s="127">
        <v>0</v>
      </c>
      <c r="K12" s="127">
        <v>0</v>
      </c>
    </row>
    <row r="13" spans="1:18" hidden="1">
      <c r="A13" s="126" t="s">
        <v>203</v>
      </c>
      <c r="B13" s="126">
        <v>5</v>
      </c>
      <c r="C13" s="126">
        <v>1</v>
      </c>
      <c r="D13" s="126" t="s">
        <v>197</v>
      </c>
      <c r="E13" s="126">
        <v>0.31369999999999998</v>
      </c>
      <c r="H13" s="126">
        <v>0</v>
      </c>
      <c r="I13" s="126">
        <v>0</v>
      </c>
      <c r="J13" s="126">
        <v>0</v>
      </c>
      <c r="K13" s="126">
        <v>0</v>
      </c>
    </row>
    <row r="14" spans="1:18" hidden="1">
      <c r="A14" s="126" t="s">
        <v>202</v>
      </c>
      <c r="B14" s="126">
        <v>0</v>
      </c>
      <c r="C14" s="126">
        <v>1</v>
      </c>
      <c r="D14" s="126" t="s">
        <v>197</v>
      </c>
      <c r="E14" s="126">
        <v>8.9700000000000002E-2</v>
      </c>
      <c r="H14" s="126">
        <v>50.329500000000003</v>
      </c>
      <c r="I14" s="126">
        <v>6.5</v>
      </c>
      <c r="J14" s="126">
        <v>50.329500000000003</v>
      </c>
      <c r="K14" s="126">
        <v>6.5</v>
      </c>
    </row>
    <row r="15" spans="1:18" hidden="1">
      <c r="A15" s="126" t="s">
        <v>203</v>
      </c>
      <c r="B15" s="126">
        <v>0.2</v>
      </c>
      <c r="C15" s="126">
        <v>1</v>
      </c>
      <c r="D15" s="126" t="s">
        <v>198</v>
      </c>
      <c r="E15" s="126">
        <v>3.6400000000000002E-2</v>
      </c>
      <c r="H15" s="126">
        <v>97.8673</v>
      </c>
      <c r="I15" s="126">
        <v>12.6</v>
      </c>
      <c r="J15" s="126">
        <v>97.8673</v>
      </c>
      <c r="K15" s="126">
        <v>12.6</v>
      </c>
    </row>
    <row r="16" spans="1:18" s="137" customFormat="1" hidden="1">
      <c r="A16" s="137" t="s">
        <v>203</v>
      </c>
      <c r="B16" s="137">
        <v>2</v>
      </c>
      <c r="C16" s="137">
        <v>1</v>
      </c>
      <c r="D16" s="137" t="s">
        <v>198</v>
      </c>
      <c r="E16" s="137">
        <v>8.0500000000000002E-2</v>
      </c>
      <c r="H16" s="137">
        <v>46.7684</v>
      </c>
      <c r="I16" s="137">
        <v>6</v>
      </c>
      <c r="J16" s="137">
        <v>46.7684</v>
      </c>
      <c r="K16" s="137">
        <v>6</v>
      </c>
    </row>
    <row r="17" spans="1:11" hidden="1">
      <c r="A17" s="126" t="s">
        <v>203</v>
      </c>
      <c r="B17" s="126">
        <v>0.4</v>
      </c>
      <c r="C17" s="126">
        <v>1</v>
      </c>
      <c r="D17" s="126" t="s">
        <v>198</v>
      </c>
      <c r="E17" s="126">
        <v>4.1399999999999999E-2</v>
      </c>
      <c r="H17" s="126">
        <v>92.154799999999994</v>
      </c>
      <c r="I17" s="126">
        <v>11.9</v>
      </c>
      <c r="J17" s="126">
        <v>92.154799999999994</v>
      </c>
      <c r="K17" s="126">
        <v>11.9</v>
      </c>
    </row>
    <row r="18" spans="1:11" hidden="1">
      <c r="A18" s="126" t="s">
        <v>203</v>
      </c>
      <c r="B18" s="126">
        <v>0.5</v>
      </c>
      <c r="C18" s="126">
        <v>1</v>
      </c>
      <c r="D18" s="126" t="s">
        <v>198</v>
      </c>
      <c r="E18" s="126">
        <v>4.3900000000000002E-2</v>
      </c>
      <c r="H18" s="126">
        <v>89.298599999999993</v>
      </c>
      <c r="I18" s="126">
        <v>11.5</v>
      </c>
      <c r="J18" s="126">
        <v>89.298599999999993</v>
      </c>
      <c r="K18" s="126">
        <v>11.5</v>
      </c>
    </row>
    <row r="19" spans="1:11" s="137" customFormat="1" hidden="1">
      <c r="A19" s="137" t="s">
        <v>202</v>
      </c>
      <c r="B19" s="137">
        <v>2</v>
      </c>
      <c r="C19" s="137">
        <v>2</v>
      </c>
      <c r="D19" s="137" t="s">
        <v>198</v>
      </c>
      <c r="E19" s="137">
        <v>1.83E-2</v>
      </c>
      <c r="F19" s="137" t="s">
        <v>197</v>
      </c>
      <c r="G19" s="137">
        <v>1.8E-3</v>
      </c>
      <c r="H19" s="137">
        <v>32.591900000000003</v>
      </c>
      <c r="I19" s="137">
        <v>4.2</v>
      </c>
      <c r="J19" s="137">
        <v>32.591900000000003</v>
      </c>
      <c r="K19" s="137">
        <v>4.2</v>
      </c>
    </row>
    <row r="20" spans="1:11">
      <c r="A20" s="126" t="s">
        <v>200</v>
      </c>
      <c r="B20" s="126">
        <v>0</v>
      </c>
      <c r="C20" s="126">
        <v>1</v>
      </c>
      <c r="D20" s="126" t="s">
        <v>197</v>
      </c>
      <c r="E20" s="126">
        <v>9.3700000000000006E-2</v>
      </c>
      <c r="H20" s="126">
        <v>97.332899999999995</v>
      </c>
      <c r="I20" s="126">
        <v>12.6</v>
      </c>
      <c r="J20" s="126">
        <v>97.332899999999995</v>
      </c>
      <c r="K20" s="126">
        <v>12.6</v>
      </c>
    </row>
    <row r="21" spans="1:11">
      <c r="A21" s="126" t="s">
        <v>200</v>
      </c>
      <c r="B21" s="126">
        <v>0</v>
      </c>
      <c r="C21" s="126">
        <v>2</v>
      </c>
      <c r="D21" s="126" t="s">
        <v>197</v>
      </c>
      <c r="E21" s="126">
        <v>9.3700000000000006E-2</v>
      </c>
      <c r="F21" s="126" t="s">
        <v>198</v>
      </c>
      <c r="G21" s="126">
        <v>9.4000000000000004E-3</v>
      </c>
      <c r="H21" s="126">
        <v>97.332899999999995</v>
      </c>
      <c r="I21" s="126">
        <v>12.6</v>
      </c>
      <c r="J21" s="126">
        <v>97.332899999999995</v>
      </c>
      <c r="K21" s="126">
        <v>12.6</v>
      </c>
    </row>
    <row r="22" spans="1:11" s="137" customFormat="1" hidden="1">
      <c r="A22" s="137" t="s">
        <v>202</v>
      </c>
      <c r="B22" s="137">
        <v>2</v>
      </c>
      <c r="C22" s="137">
        <v>2</v>
      </c>
      <c r="D22" s="137" t="s">
        <v>197</v>
      </c>
      <c r="E22" s="137">
        <v>0.1812</v>
      </c>
      <c r="F22" s="137" t="s">
        <v>198</v>
      </c>
      <c r="G22" s="137">
        <v>1.8100000000000002E-2</v>
      </c>
      <c r="H22" s="137">
        <v>0</v>
      </c>
      <c r="I22" s="137">
        <v>0</v>
      </c>
      <c r="J22" s="137">
        <v>0</v>
      </c>
      <c r="K22" s="137">
        <v>0</v>
      </c>
    </row>
    <row r="23" spans="1:11" hidden="1">
      <c r="A23" s="126" t="s">
        <v>203</v>
      </c>
      <c r="B23" s="126">
        <v>0.6</v>
      </c>
      <c r="C23" s="126">
        <v>1</v>
      </c>
      <c r="D23" s="126" t="s">
        <v>198</v>
      </c>
      <c r="E23" s="126">
        <v>4.6300000000000001E-2</v>
      </c>
      <c r="H23" s="126">
        <v>86.437799999999996</v>
      </c>
      <c r="I23" s="126">
        <v>11.2</v>
      </c>
      <c r="J23" s="126">
        <v>86.437799999999996</v>
      </c>
      <c r="K23" s="126">
        <v>11.2</v>
      </c>
    </row>
    <row r="24" spans="1:11" hidden="1">
      <c r="A24" s="126" t="s">
        <v>203</v>
      </c>
      <c r="B24" s="126">
        <v>0.8</v>
      </c>
      <c r="C24" s="126">
        <v>1</v>
      </c>
      <c r="D24" s="126" t="s">
        <v>198</v>
      </c>
      <c r="E24" s="126">
        <v>5.1299999999999998E-2</v>
      </c>
      <c r="H24" s="126">
        <v>80.734499999999997</v>
      </c>
      <c r="I24" s="126">
        <v>10.4</v>
      </c>
      <c r="J24" s="126">
        <v>80.734499999999997</v>
      </c>
      <c r="K24" s="126">
        <v>10.4</v>
      </c>
    </row>
    <row r="25" spans="1:11" hidden="1">
      <c r="A25" s="126" t="s">
        <v>203</v>
      </c>
      <c r="B25" s="126">
        <v>1</v>
      </c>
      <c r="C25" s="126">
        <v>1</v>
      </c>
      <c r="D25" s="126" t="s">
        <v>198</v>
      </c>
      <c r="E25" s="126">
        <v>5.62E-2</v>
      </c>
      <c r="H25" s="126">
        <v>75.072699999999998</v>
      </c>
      <c r="I25" s="126">
        <v>9.6999999999999993</v>
      </c>
      <c r="J25" s="126">
        <v>75.072699999999998</v>
      </c>
      <c r="K25" s="126">
        <v>9.6999999999999993</v>
      </c>
    </row>
    <row r="26" spans="1:11" hidden="1">
      <c r="A26" s="126" t="s">
        <v>200</v>
      </c>
      <c r="B26" s="126">
        <v>0.2</v>
      </c>
      <c r="C26" s="126">
        <v>2</v>
      </c>
      <c r="D26" s="126" t="s">
        <v>198</v>
      </c>
      <c r="E26" s="126">
        <v>0.05</v>
      </c>
      <c r="F26" s="126" t="s">
        <v>197</v>
      </c>
      <c r="G26" s="126">
        <v>5.0000000000000001E-3</v>
      </c>
      <c r="H26" s="126">
        <v>143.6268</v>
      </c>
      <c r="I26" s="126">
        <v>18.600000000000001</v>
      </c>
      <c r="J26" s="126">
        <v>165.37809999999999</v>
      </c>
      <c r="K26" s="126">
        <v>21.4</v>
      </c>
    </row>
    <row r="27" spans="1:11" hidden="1">
      <c r="A27" s="126" t="s">
        <v>202</v>
      </c>
      <c r="B27" s="126">
        <v>0.2</v>
      </c>
      <c r="C27" s="126">
        <v>1</v>
      </c>
      <c r="D27" s="126" t="s">
        <v>197</v>
      </c>
      <c r="E27" s="126">
        <v>0.1</v>
      </c>
      <c r="H27" s="126">
        <v>38.185899999999997</v>
      </c>
      <c r="I27" s="126">
        <v>4.9000000000000004</v>
      </c>
      <c r="J27" s="126">
        <v>38.185899999999997</v>
      </c>
      <c r="K27" s="126">
        <v>4.9000000000000004</v>
      </c>
    </row>
    <row r="28" spans="1:11" hidden="1">
      <c r="A28" s="126" t="s">
        <v>200</v>
      </c>
      <c r="B28" s="126">
        <v>0.2</v>
      </c>
      <c r="C28" s="126">
        <v>1</v>
      </c>
      <c r="D28" s="126" t="s">
        <v>198</v>
      </c>
      <c r="E28" s="126">
        <v>0.05</v>
      </c>
      <c r="H28" s="126">
        <v>143.6268</v>
      </c>
      <c r="I28" s="126">
        <v>18.600000000000001</v>
      </c>
      <c r="J28" s="126">
        <v>143.6268</v>
      </c>
      <c r="K28" s="126">
        <v>18.600000000000001</v>
      </c>
    </row>
    <row r="29" spans="1:11" hidden="1">
      <c r="A29" s="126" t="s">
        <v>202</v>
      </c>
      <c r="B29" s="126">
        <v>0.4</v>
      </c>
      <c r="C29" s="126">
        <v>1</v>
      </c>
      <c r="D29" s="126" t="s">
        <v>197</v>
      </c>
      <c r="E29" s="126">
        <v>0.11</v>
      </c>
      <c r="H29" s="126">
        <v>25.4803</v>
      </c>
      <c r="I29" s="126">
        <v>3.3</v>
      </c>
      <c r="J29" s="126">
        <v>25.4803</v>
      </c>
      <c r="K29" s="126">
        <v>3.3</v>
      </c>
    </row>
    <row r="30" spans="1:11" hidden="1">
      <c r="A30" s="126" t="s">
        <v>202</v>
      </c>
      <c r="B30" s="126">
        <v>0.5</v>
      </c>
      <c r="C30" s="126">
        <v>1</v>
      </c>
      <c r="D30" s="126" t="s">
        <v>197</v>
      </c>
      <c r="E30" s="126">
        <v>0.115</v>
      </c>
      <c r="H30" s="126">
        <v>19.132100000000001</v>
      </c>
      <c r="I30" s="126">
        <v>2.5</v>
      </c>
      <c r="J30" s="126">
        <v>19.132100000000001</v>
      </c>
      <c r="K30" s="126">
        <v>2.5</v>
      </c>
    </row>
    <row r="31" spans="1:11" hidden="1">
      <c r="A31" s="126" t="s">
        <v>203</v>
      </c>
      <c r="B31" s="126">
        <v>1.5</v>
      </c>
      <c r="C31" s="126">
        <v>2</v>
      </c>
      <c r="D31" s="126" t="s">
        <v>198</v>
      </c>
      <c r="E31" s="126">
        <v>6.8400000000000002E-2</v>
      </c>
      <c r="F31" s="126" t="s">
        <v>197</v>
      </c>
      <c r="G31" s="126">
        <v>6.7999999999999996E-3</v>
      </c>
      <c r="H31" s="126">
        <v>98.217299999999994</v>
      </c>
      <c r="I31" s="126">
        <v>12.7</v>
      </c>
      <c r="J31" s="126">
        <v>98.217299999999994</v>
      </c>
      <c r="K31" s="126">
        <v>12.7</v>
      </c>
    </row>
    <row r="32" spans="1:11" hidden="1">
      <c r="A32" s="126" t="s">
        <v>203</v>
      </c>
      <c r="B32" s="126">
        <v>1.5</v>
      </c>
      <c r="C32" s="126">
        <v>1</v>
      </c>
      <c r="D32" s="126" t="s">
        <v>198</v>
      </c>
      <c r="E32" s="126">
        <v>6.8400000000000002E-2</v>
      </c>
      <c r="H32" s="126">
        <v>60.9206</v>
      </c>
      <c r="I32" s="126">
        <v>7.9</v>
      </c>
      <c r="J32" s="126">
        <v>60.9206</v>
      </c>
      <c r="K32" s="126">
        <v>7.9</v>
      </c>
    </row>
    <row r="33" spans="1:11" hidden="1">
      <c r="A33" s="126" t="s">
        <v>202</v>
      </c>
      <c r="B33" s="126">
        <v>1.5</v>
      </c>
      <c r="C33" s="126">
        <v>2</v>
      </c>
      <c r="D33" s="126" t="s">
        <v>198</v>
      </c>
      <c r="E33" s="126">
        <v>1.83E-2</v>
      </c>
      <c r="F33" s="126" t="s">
        <v>197</v>
      </c>
      <c r="G33" s="126">
        <v>1.8E-3</v>
      </c>
      <c r="H33" s="126">
        <v>32.591900000000003</v>
      </c>
      <c r="I33" s="126">
        <v>4.2</v>
      </c>
      <c r="J33" s="126">
        <v>32.591900000000003</v>
      </c>
      <c r="K33" s="126">
        <v>4.2</v>
      </c>
    </row>
    <row r="34" spans="1:11" hidden="1">
      <c r="A34" s="126" t="s">
        <v>200</v>
      </c>
      <c r="B34" s="126">
        <v>0.2</v>
      </c>
      <c r="C34" s="126">
        <v>1</v>
      </c>
      <c r="D34" s="126" t="s">
        <v>197</v>
      </c>
      <c r="E34" s="126">
        <v>0.104</v>
      </c>
      <c r="H34" s="126">
        <v>85.212299999999999</v>
      </c>
      <c r="I34" s="126">
        <v>11</v>
      </c>
      <c r="J34" s="126">
        <v>85.212299999999999</v>
      </c>
      <c r="K34" s="126">
        <v>11</v>
      </c>
    </row>
    <row r="35" spans="1:11" hidden="1">
      <c r="A35" s="126" t="s">
        <v>202</v>
      </c>
      <c r="B35" s="126">
        <v>0.6</v>
      </c>
      <c r="C35" s="126">
        <v>1</v>
      </c>
      <c r="D35" s="126" t="s">
        <v>197</v>
      </c>
      <c r="E35" s="126">
        <v>0.12</v>
      </c>
      <c r="H35" s="126">
        <v>12.779299999999999</v>
      </c>
      <c r="I35" s="126">
        <v>1.6</v>
      </c>
      <c r="J35" s="126">
        <v>12.779299999999999</v>
      </c>
      <c r="K35" s="126">
        <v>1.6</v>
      </c>
    </row>
    <row r="36" spans="1:11" hidden="1">
      <c r="A36" s="126" t="s">
        <v>202</v>
      </c>
      <c r="B36" s="126">
        <v>0.8</v>
      </c>
      <c r="C36" s="126">
        <v>1</v>
      </c>
      <c r="D36" s="126" t="s">
        <v>197</v>
      </c>
      <c r="E36" s="126">
        <v>0.13</v>
      </c>
      <c r="H36" s="126">
        <v>7.3700000000000002E-2</v>
      </c>
      <c r="I36" s="126">
        <v>0</v>
      </c>
      <c r="J36" s="126">
        <v>7.3700000000000002E-2</v>
      </c>
      <c r="K36" s="126">
        <v>0</v>
      </c>
    </row>
    <row r="37" spans="1:11" hidden="1">
      <c r="A37" s="126" t="s">
        <v>202</v>
      </c>
      <c r="B37" s="126">
        <v>1</v>
      </c>
      <c r="C37" s="126">
        <v>1</v>
      </c>
      <c r="D37" s="126" t="s">
        <v>197</v>
      </c>
      <c r="E37" s="126">
        <v>0.1386</v>
      </c>
      <c r="H37" s="126">
        <v>0</v>
      </c>
      <c r="I37" s="126">
        <v>0</v>
      </c>
      <c r="J37" s="126">
        <v>0</v>
      </c>
      <c r="K37" s="126">
        <v>0</v>
      </c>
    </row>
    <row r="38" spans="1:11" hidden="1">
      <c r="A38" s="126" t="s">
        <v>200</v>
      </c>
      <c r="B38" s="126">
        <v>0.2</v>
      </c>
      <c r="C38" s="126">
        <v>2</v>
      </c>
      <c r="D38" s="126" t="s">
        <v>197</v>
      </c>
      <c r="E38" s="126">
        <v>0.104</v>
      </c>
      <c r="F38" s="126" t="s">
        <v>198</v>
      </c>
      <c r="G38" s="126">
        <v>1.04E-2</v>
      </c>
      <c r="H38" s="126">
        <v>85.212299999999999</v>
      </c>
      <c r="I38" s="126">
        <v>11</v>
      </c>
      <c r="J38" s="126">
        <v>85.212299999999999</v>
      </c>
      <c r="K38" s="126">
        <v>11</v>
      </c>
    </row>
    <row r="39" spans="1:11" hidden="1">
      <c r="A39" s="126" t="s">
        <v>202</v>
      </c>
      <c r="B39" s="126">
        <v>0.4</v>
      </c>
      <c r="C39" s="126">
        <v>1</v>
      </c>
      <c r="D39" s="126" t="s">
        <v>198</v>
      </c>
      <c r="E39" s="126">
        <v>1.46E-2</v>
      </c>
      <c r="H39" s="126">
        <v>4.3533999999999997</v>
      </c>
      <c r="I39" s="126">
        <v>0.6</v>
      </c>
      <c r="J39" s="126">
        <v>4.3533999999999997</v>
      </c>
      <c r="K39" s="126">
        <v>0.6</v>
      </c>
    </row>
    <row r="40" spans="1:11" hidden="1">
      <c r="A40" s="126" t="s">
        <v>203</v>
      </c>
      <c r="B40" s="126">
        <v>1.5</v>
      </c>
      <c r="C40" s="126">
        <v>1</v>
      </c>
      <c r="D40" s="126" t="s">
        <v>197</v>
      </c>
      <c r="E40" s="126">
        <v>0.1668</v>
      </c>
      <c r="H40" s="126">
        <v>0</v>
      </c>
      <c r="I40" s="126">
        <v>0</v>
      </c>
      <c r="J40" s="126">
        <v>0</v>
      </c>
      <c r="K40" s="126">
        <v>0</v>
      </c>
    </row>
    <row r="41" spans="1:11" hidden="1">
      <c r="A41" s="126" t="s">
        <v>202</v>
      </c>
      <c r="B41" s="126">
        <v>0.6</v>
      </c>
      <c r="C41" s="126">
        <v>1</v>
      </c>
      <c r="D41" s="126" t="s">
        <v>198</v>
      </c>
      <c r="E41" s="126">
        <v>1.83E-2</v>
      </c>
      <c r="H41" s="126">
        <v>0</v>
      </c>
      <c r="I41" s="126">
        <v>0</v>
      </c>
      <c r="J41" s="126">
        <v>0</v>
      </c>
      <c r="K41" s="126">
        <v>0</v>
      </c>
    </row>
    <row r="42" spans="1:11" hidden="1">
      <c r="A42" s="126" t="s">
        <v>202</v>
      </c>
      <c r="B42" s="126">
        <v>0.8</v>
      </c>
      <c r="C42" s="126">
        <v>1</v>
      </c>
      <c r="D42" s="126" t="s">
        <v>198</v>
      </c>
      <c r="E42" s="126">
        <v>1.83E-2</v>
      </c>
      <c r="H42" s="126">
        <v>0</v>
      </c>
      <c r="I42" s="126">
        <v>0</v>
      </c>
      <c r="J42" s="126">
        <v>0</v>
      </c>
      <c r="K42" s="126">
        <v>0</v>
      </c>
    </row>
    <row r="43" spans="1:11" hidden="1">
      <c r="A43" s="126" t="s">
        <v>202</v>
      </c>
      <c r="B43" s="126">
        <v>1.5</v>
      </c>
      <c r="C43" s="126">
        <v>1</v>
      </c>
      <c r="D43" s="126" t="s">
        <v>197</v>
      </c>
      <c r="E43" s="126">
        <v>0.15989999999999999</v>
      </c>
      <c r="H43" s="126">
        <v>0</v>
      </c>
      <c r="I43" s="126">
        <v>0</v>
      </c>
      <c r="J43" s="126">
        <v>0</v>
      </c>
      <c r="K43" s="126">
        <v>0</v>
      </c>
    </row>
    <row r="44" spans="1:11" hidden="1">
      <c r="A44" s="126" t="s">
        <v>203</v>
      </c>
      <c r="B44" s="126">
        <v>1.5</v>
      </c>
      <c r="C44" s="126">
        <v>2</v>
      </c>
      <c r="D44" s="126" t="s">
        <v>197</v>
      </c>
      <c r="E44" s="126">
        <v>0.1668</v>
      </c>
      <c r="F44" s="126" t="s">
        <v>198</v>
      </c>
      <c r="G44" s="126">
        <v>1.67E-2</v>
      </c>
      <c r="H44" s="126">
        <v>0</v>
      </c>
      <c r="I44" s="126">
        <v>0</v>
      </c>
      <c r="J44" s="126">
        <v>0</v>
      </c>
      <c r="K44" s="126">
        <v>0</v>
      </c>
    </row>
    <row r="45" spans="1:11" hidden="1">
      <c r="A45" s="126" t="s">
        <v>202</v>
      </c>
      <c r="B45" s="126">
        <v>1.5</v>
      </c>
      <c r="C45" s="126">
        <v>2</v>
      </c>
      <c r="D45" s="126" t="s">
        <v>197</v>
      </c>
      <c r="E45" s="126">
        <v>0.15989999999999999</v>
      </c>
      <c r="F45" s="126" t="s">
        <v>198</v>
      </c>
      <c r="G45" s="126">
        <v>1.6E-2</v>
      </c>
      <c r="H45" s="126">
        <v>0</v>
      </c>
      <c r="I45" s="126">
        <v>0</v>
      </c>
      <c r="J45" s="126">
        <v>0</v>
      </c>
      <c r="K45" s="126">
        <v>0</v>
      </c>
    </row>
    <row r="46" spans="1:11" hidden="1">
      <c r="A46" s="126" t="s">
        <v>202</v>
      </c>
      <c r="B46" s="126">
        <v>1.5</v>
      </c>
      <c r="C46" s="126">
        <v>1</v>
      </c>
      <c r="D46" s="126" t="s">
        <v>198</v>
      </c>
      <c r="E46" s="126">
        <v>1.83E-2</v>
      </c>
      <c r="H46" s="126">
        <v>0</v>
      </c>
      <c r="I46" s="126">
        <v>0</v>
      </c>
      <c r="J46" s="126">
        <v>0</v>
      </c>
      <c r="K46" s="126">
        <v>0</v>
      </c>
    </row>
    <row r="47" spans="1:11" hidden="1">
      <c r="A47" s="126" t="s">
        <v>202</v>
      </c>
      <c r="B47" s="126">
        <v>3</v>
      </c>
      <c r="C47" s="126">
        <v>1</v>
      </c>
      <c r="D47" s="126" t="s">
        <v>198</v>
      </c>
      <c r="E47" s="126">
        <v>1.83E-2</v>
      </c>
      <c r="H47" s="126">
        <v>0</v>
      </c>
      <c r="I47" s="126">
        <v>0</v>
      </c>
      <c r="J47" s="126">
        <v>0</v>
      </c>
      <c r="K47" s="126">
        <v>0</v>
      </c>
    </row>
    <row r="48" spans="1:11" hidden="1">
      <c r="A48" s="126" t="s">
        <v>202</v>
      </c>
      <c r="B48" s="126">
        <v>4</v>
      </c>
      <c r="C48" s="126">
        <v>1</v>
      </c>
      <c r="D48" s="126" t="s">
        <v>198</v>
      </c>
      <c r="E48" s="126">
        <v>1.83E-2</v>
      </c>
      <c r="H48" s="126">
        <v>0</v>
      </c>
      <c r="I48" s="126">
        <v>0</v>
      </c>
      <c r="J48" s="126">
        <v>0</v>
      </c>
      <c r="K48" s="126">
        <v>0</v>
      </c>
    </row>
    <row r="49" spans="1:11" hidden="1">
      <c r="A49" s="126" t="s">
        <v>202</v>
      </c>
      <c r="B49" s="126">
        <v>5</v>
      </c>
      <c r="C49" s="126">
        <v>1</v>
      </c>
      <c r="D49" s="126" t="s">
        <v>198</v>
      </c>
      <c r="E49" s="126">
        <v>1.83E-2</v>
      </c>
      <c r="H49" s="126">
        <v>0</v>
      </c>
      <c r="I49" s="126">
        <v>0</v>
      </c>
      <c r="J49" s="126">
        <v>0</v>
      </c>
      <c r="K49" s="126">
        <v>0</v>
      </c>
    </row>
    <row r="50" spans="1:11" hidden="1">
      <c r="A50" s="126" t="s">
        <v>200</v>
      </c>
      <c r="B50" s="126">
        <v>0.4</v>
      </c>
      <c r="C50" s="126">
        <v>2</v>
      </c>
      <c r="D50" s="126" t="s">
        <v>198</v>
      </c>
      <c r="E50" s="126">
        <v>5.5199999999999999E-2</v>
      </c>
      <c r="F50" s="126" t="s">
        <v>197</v>
      </c>
      <c r="G50" s="126">
        <v>5.4999999999999997E-3</v>
      </c>
      <c r="H50" s="126">
        <v>137.79920000000001</v>
      </c>
      <c r="I50" s="126">
        <v>17.899999999999999</v>
      </c>
      <c r="J50" s="126">
        <v>159.99940000000001</v>
      </c>
      <c r="K50" s="126">
        <v>20.7</v>
      </c>
    </row>
    <row r="51" spans="1:11" hidden="1">
      <c r="A51" s="126" t="s">
        <v>200</v>
      </c>
      <c r="B51" s="126">
        <v>0.4</v>
      </c>
      <c r="C51" s="126">
        <v>1</v>
      </c>
      <c r="D51" s="126" t="s">
        <v>198</v>
      </c>
      <c r="E51" s="126">
        <v>5.5199999999999999E-2</v>
      </c>
      <c r="H51" s="126">
        <v>137.79920000000001</v>
      </c>
      <c r="I51" s="126">
        <v>17.899999999999999</v>
      </c>
      <c r="J51" s="126">
        <v>137.79920000000001</v>
      </c>
      <c r="K51" s="126">
        <v>17.899999999999999</v>
      </c>
    </row>
    <row r="52" spans="1:11">
      <c r="A52" s="126" t="s">
        <v>200</v>
      </c>
      <c r="B52" s="126">
        <v>0.5</v>
      </c>
      <c r="C52" s="126">
        <v>2</v>
      </c>
      <c r="D52" s="126" t="s">
        <v>198</v>
      </c>
      <c r="E52" s="126">
        <v>5.7700000000000001E-2</v>
      </c>
      <c r="F52" s="126" t="s">
        <v>197</v>
      </c>
      <c r="G52" s="126">
        <v>5.7999999999999996E-3</v>
      </c>
      <c r="H52" s="126">
        <v>157.35720000000001</v>
      </c>
      <c r="I52" s="126">
        <v>20.399999999999999</v>
      </c>
      <c r="J52" s="126">
        <v>157.35720000000001</v>
      </c>
      <c r="K52" s="126">
        <v>20.399999999999999</v>
      </c>
    </row>
    <row r="53" spans="1:11" hidden="1">
      <c r="A53" s="126" t="s">
        <v>203</v>
      </c>
      <c r="B53" s="126">
        <v>1</v>
      </c>
      <c r="C53" s="126">
        <v>2</v>
      </c>
      <c r="D53" s="126" t="s">
        <v>198</v>
      </c>
      <c r="E53" s="126">
        <v>5.62E-2</v>
      </c>
      <c r="F53" s="126" t="s">
        <v>197</v>
      </c>
      <c r="G53" s="126">
        <v>5.5999999999999999E-3</v>
      </c>
      <c r="H53" s="126">
        <v>111.3147</v>
      </c>
      <c r="I53" s="126">
        <v>14.4</v>
      </c>
      <c r="J53" s="126">
        <v>111.3147</v>
      </c>
      <c r="K53" s="126">
        <v>14.4</v>
      </c>
    </row>
    <row r="54" spans="1:11" hidden="1">
      <c r="A54" s="126" t="s">
        <v>200</v>
      </c>
      <c r="B54" s="126">
        <v>0.6</v>
      </c>
      <c r="C54" s="126">
        <v>2</v>
      </c>
      <c r="D54" s="126" t="s">
        <v>198</v>
      </c>
      <c r="E54" s="126">
        <v>6.0199999999999997E-2</v>
      </c>
      <c r="F54" s="126" t="s">
        <v>197</v>
      </c>
      <c r="G54" s="126">
        <v>6.0000000000000001E-3</v>
      </c>
      <c r="H54" s="126">
        <v>154.71559999999999</v>
      </c>
      <c r="I54" s="126">
        <v>20.100000000000001</v>
      </c>
      <c r="J54" s="126">
        <v>154.71559999999999</v>
      </c>
      <c r="K54" s="126">
        <v>20.100000000000001</v>
      </c>
    </row>
    <row r="55" spans="1:11" s="137" customFormat="1" hidden="1">
      <c r="A55" s="139" t="s">
        <v>202</v>
      </c>
      <c r="B55" s="139">
        <v>2</v>
      </c>
      <c r="C55" s="139">
        <v>1</v>
      </c>
      <c r="D55" s="139" t="s">
        <v>198</v>
      </c>
      <c r="E55" s="139">
        <v>1.83E-2</v>
      </c>
      <c r="F55" s="139"/>
      <c r="G55" s="139"/>
      <c r="H55" s="139">
        <v>0</v>
      </c>
      <c r="I55" s="139">
        <v>0</v>
      </c>
      <c r="J55" s="139">
        <v>0</v>
      </c>
      <c r="K55" s="139">
        <v>0</v>
      </c>
    </row>
    <row r="56" spans="1:11" hidden="1">
      <c r="A56" s="126" t="s">
        <v>200</v>
      </c>
      <c r="B56" s="126">
        <v>0.8</v>
      </c>
      <c r="C56" s="126">
        <v>2</v>
      </c>
      <c r="D56" s="126" t="s">
        <v>198</v>
      </c>
      <c r="E56" s="126">
        <v>6.5199999999999994E-2</v>
      </c>
      <c r="F56" s="126" t="s">
        <v>197</v>
      </c>
      <c r="G56" s="126">
        <v>6.4999999999999997E-3</v>
      </c>
      <c r="H56" s="126">
        <v>126.36969999999999</v>
      </c>
      <c r="I56" s="126">
        <v>16.399999999999999</v>
      </c>
      <c r="J56" s="126">
        <v>149.43129999999999</v>
      </c>
      <c r="K56" s="126">
        <v>19.399999999999999</v>
      </c>
    </row>
    <row r="57" spans="1:11" hidden="1">
      <c r="A57" s="126" t="s">
        <v>200</v>
      </c>
      <c r="B57" s="126">
        <v>0.4</v>
      </c>
      <c r="C57" s="126">
        <v>1</v>
      </c>
      <c r="D57" s="126" t="s">
        <v>197</v>
      </c>
      <c r="E57" s="126">
        <v>0.114</v>
      </c>
      <c r="H57" s="126">
        <v>72.506699999999995</v>
      </c>
      <c r="I57" s="126">
        <v>9.4</v>
      </c>
      <c r="J57" s="126">
        <v>72.506699999999995</v>
      </c>
      <c r="K57" s="126">
        <v>9.4</v>
      </c>
    </row>
    <row r="58" spans="1:11" hidden="1">
      <c r="A58" s="126" t="s">
        <v>200</v>
      </c>
      <c r="B58" s="126">
        <v>0.4</v>
      </c>
      <c r="C58" s="126">
        <v>2</v>
      </c>
      <c r="D58" s="126" t="s">
        <v>197</v>
      </c>
      <c r="E58" s="126">
        <v>0.114</v>
      </c>
      <c r="F58" s="126" t="s">
        <v>198</v>
      </c>
      <c r="G58" s="126">
        <v>1.14E-2</v>
      </c>
      <c r="H58" s="126">
        <v>72.506699999999995</v>
      </c>
      <c r="I58" s="126">
        <v>9.4</v>
      </c>
      <c r="J58" s="126">
        <v>72.506699999999995</v>
      </c>
      <c r="K58" s="126">
        <v>9.4</v>
      </c>
    </row>
    <row r="59" spans="1:11">
      <c r="A59" s="126" t="s">
        <v>200</v>
      </c>
      <c r="B59" s="126">
        <v>0.5</v>
      </c>
      <c r="C59" s="126">
        <v>1</v>
      </c>
      <c r="D59" s="126" t="s">
        <v>198</v>
      </c>
      <c r="E59" s="126">
        <v>5.7700000000000001E-2</v>
      </c>
      <c r="H59" s="126">
        <v>134.9384</v>
      </c>
      <c r="I59" s="126">
        <v>17.5</v>
      </c>
      <c r="J59" s="126">
        <v>134.9384</v>
      </c>
      <c r="K59" s="126">
        <v>17.5</v>
      </c>
    </row>
    <row r="60" spans="1:11" hidden="1">
      <c r="A60" s="126" t="s">
        <v>202</v>
      </c>
      <c r="B60" s="126">
        <v>1</v>
      </c>
      <c r="C60" s="126">
        <v>2</v>
      </c>
      <c r="D60" s="126" t="s">
        <v>198</v>
      </c>
      <c r="E60" s="126">
        <v>1.83E-2</v>
      </c>
      <c r="F60" s="126" t="s">
        <v>197</v>
      </c>
      <c r="G60" s="126">
        <v>1.8E-3</v>
      </c>
      <c r="H60" s="126">
        <v>32.591900000000003</v>
      </c>
      <c r="I60" s="126">
        <v>4.2</v>
      </c>
      <c r="J60" s="126">
        <v>32.591900000000003</v>
      </c>
      <c r="K60" s="126">
        <v>4.2</v>
      </c>
    </row>
    <row r="61" spans="1:11" hidden="1">
      <c r="A61" s="126" t="s">
        <v>200</v>
      </c>
      <c r="B61" s="126">
        <v>0.6</v>
      </c>
      <c r="C61" s="126">
        <v>1</v>
      </c>
      <c r="D61" s="126" t="s">
        <v>198</v>
      </c>
      <c r="E61" s="126">
        <v>6.0199999999999997E-2</v>
      </c>
      <c r="H61" s="126">
        <v>132.0821</v>
      </c>
      <c r="I61" s="126">
        <v>17.100000000000001</v>
      </c>
      <c r="J61" s="126">
        <v>132.0821</v>
      </c>
      <c r="K61" s="126">
        <v>17.100000000000001</v>
      </c>
    </row>
    <row r="62" spans="1:11" hidden="1">
      <c r="A62" s="126" t="s">
        <v>203</v>
      </c>
      <c r="B62" s="126">
        <v>1</v>
      </c>
      <c r="C62" s="126">
        <v>1</v>
      </c>
      <c r="D62" s="126" t="s">
        <v>197</v>
      </c>
      <c r="E62" s="126">
        <v>0.14219999999999999</v>
      </c>
      <c r="H62" s="126">
        <v>27.640899999999998</v>
      </c>
      <c r="I62" s="126">
        <v>3.6</v>
      </c>
      <c r="J62" s="126">
        <v>27.640899999999998</v>
      </c>
      <c r="K62" s="126">
        <v>3.6</v>
      </c>
    </row>
    <row r="63" spans="1:11" hidden="1">
      <c r="A63" s="126" t="s">
        <v>200</v>
      </c>
      <c r="B63" s="126">
        <v>0.8</v>
      </c>
      <c r="C63" s="126">
        <v>1</v>
      </c>
      <c r="D63" s="126" t="s">
        <v>198</v>
      </c>
      <c r="E63" s="126">
        <v>6.5199999999999994E-2</v>
      </c>
      <c r="H63" s="126">
        <v>126.36969999999999</v>
      </c>
      <c r="I63" s="126">
        <v>16.399999999999999</v>
      </c>
      <c r="J63" s="126">
        <v>126.36969999999999</v>
      </c>
      <c r="K63" s="126">
        <v>16.399999999999999</v>
      </c>
    </row>
    <row r="64" spans="1:11" hidden="1">
      <c r="A64" s="126" t="s">
        <v>203</v>
      </c>
      <c r="B64" s="126">
        <v>1</v>
      </c>
      <c r="C64" s="126">
        <v>2</v>
      </c>
      <c r="D64" s="126" t="s">
        <v>197</v>
      </c>
      <c r="E64" s="126">
        <v>0.14219999999999999</v>
      </c>
      <c r="F64" s="126" t="s">
        <v>198</v>
      </c>
      <c r="G64" s="126">
        <v>1.4200000000000001E-2</v>
      </c>
      <c r="H64" s="126">
        <v>27.640899999999998</v>
      </c>
      <c r="I64" s="126">
        <v>3.6</v>
      </c>
      <c r="J64" s="126">
        <v>27.640899999999998</v>
      </c>
      <c r="K64" s="126">
        <v>3.6</v>
      </c>
    </row>
    <row r="65" spans="1:11" s="137" customFormat="1" hidden="1">
      <c r="A65" s="137" t="s">
        <v>202</v>
      </c>
      <c r="B65" s="137">
        <v>2</v>
      </c>
      <c r="C65" s="137">
        <v>1</v>
      </c>
      <c r="D65" s="137" t="s">
        <v>197</v>
      </c>
      <c r="E65" s="137">
        <v>0.1812</v>
      </c>
      <c r="H65" s="137">
        <v>0</v>
      </c>
      <c r="I65" s="137">
        <v>0</v>
      </c>
      <c r="J65" s="137">
        <v>0</v>
      </c>
      <c r="K65" s="137">
        <v>0</v>
      </c>
    </row>
    <row r="66" spans="1:11" hidden="1">
      <c r="A66" s="126" t="s">
        <v>202</v>
      </c>
      <c r="B66" s="126">
        <v>1</v>
      </c>
      <c r="C66" s="126">
        <v>2</v>
      </c>
      <c r="D66" s="126" t="s">
        <v>197</v>
      </c>
      <c r="E66" s="126">
        <v>0.1386</v>
      </c>
      <c r="F66" s="126" t="s">
        <v>198</v>
      </c>
      <c r="G66" s="126">
        <v>1.3899999999999999E-2</v>
      </c>
      <c r="H66" s="126">
        <v>0</v>
      </c>
      <c r="I66" s="126">
        <v>0</v>
      </c>
      <c r="J66" s="126">
        <v>0</v>
      </c>
      <c r="K66" s="126">
        <v>0</v>
      </c>
    </row>
    <row r="67" spans="1:11" hidden="1">
      <c r="A67" s="127" t="s">
        <v>202</v>
      </c>
      <c r="B67" s="127">
        <v>1</v>
      </c>
      <c r="C67" s="127">
        <v>1</v>
      </c>
      <c r="D67" s="127" t="s">
        <v>198</v>
      </c>
      <c r="E67" s="127">
        <v>1.83E-2</v>
      </c>
      <c r="F67" s="127"/>
      <c r="G67" s="127"/>
      <c r="H67" s="127">
        <v>0</v>
      </c>
      <c r="I67" s="127">
        <v>0</v>
      </c>
      <c r="J67" s="127">
        <v>0</v>
      </c>
      <c r="K67" s="127">
        <v>0</v>
      </c>
    </row>
    <row r="68" spans="1:11">
      <c r="A68" s="126" t="s">
        <v>200</v>
      </c>
      <c r="B68" s="126">
        <v>0.5</v>
      </c>
      <c r="C68" s="126">
        <v>1</v>
      </c>
      <c r="D68" s="126" t="s">
        <v>197</v>
      </c>
      <c r="E68" s="126">
        <v>0.1191</v>
      </c>
      <c r="H68" s="126">
        <v>66.153899999999993</v>
      </c>
      <c r="I68" s="126">
        <v>8.6</v>
      </c>
      <c r="J68" s="126">
        <v>66.153899999999993</v>
      </c>
      <c r="K68" s="126">
        <v>8.6</v>
      </c>
    </row>
    <row r="69" spans="1:11">
      <c r="A69" s="126" t="s">
        <v>200</v>
      </c>
      <c r="B69" s="126">
        <v>0.5</v>
      </c>
      <c r="C69" s="126">
        <v>2</v>
      </c>
      <c r="D69" s="126" t="s">
        <v>197</v>
      </c>
      <c r="E69" s="126">
        <v>0.1191</v>
      </c>
      <c r="F69" s="126" t="s">
        <v>198</v>
      </c>
      <c r="G69" s="126">
        <v>1.1900000000000001E-2</v>
      </c>
      <c r="H69" s="126">
        <v>66.153899999999993</v>
      </c>
      <c r="I69" s="126">
        <v>8.6</v>
      </c>
      <c r="J69" s="126">
        <v>66.153899999999993</v>
      </c>
      <c r="K69" s="126">
        <v>8.6</v>
      </c>
    </row>
    <row r="70" spans="1:11">
      <c r="A70" s="126" t="s">
        <v>200</v>
      </c>
      <c r="B70" s="126">
        <v>1</v>
      </c>
      <c r="C70" s="126">
        <v>2</v>
      </c>
      <c r="D70" s="126" t="s">
        <v>198</v>
      </c>
      <c r="E70" s="126">
        <v>7.0099999999999996E-2</v>
      </c>
      <c r="F70" s="126" t="s">
        <v>197</v>
      </c>
      <c r="G70" s="126">
        <v>7.0000000000000001E-3</v>
      </c>
      <c r="H70" s="126">
        <v>144.14750000000001</v>
      </c>
      <c r="I70" s="126">
        <v>18.7</v>
      </c>
      <c r="J70" s="126">
        <v>144.14750000000001</v>
      </c>
      <c r="K70" s="126">
        <v>18.7</v>
      </c>
    </row>
    <row r="71" spans="1:11" hidden="1">
      <c r="A71" s="126" t="s">
        <v>203</v>
      </c>
      <c r="B71" s="126">
        <v>0.5</v>
      </c>
      <c r="C71" s="126">
        <v>2</v>
      </c>
      <c r="D71" s="126" t="s">
        <v>198</v>
      </c>
      <c r="E71" s="126">
        <v>4.3900000000000002E-2</v>
      </c>
      <c r="F71" s="126" t="s">
        <v>197</v>
      </c>
      <c r="G71" s="126">
        <v>4.4000000000000003E-3</v>
      </c>
      <c r="H71" s="126">
        <v>89.298599999999993</v>
      </c>
      <c r="I71" s="126">
        <v>11.5</v>
      </c>
      <c r="J71" s="126">
        <v>124.473</v>
      </c>
      <c r="K71" s="126">
        <v>16.100000000000001</v>
      </c>
    </row>
    <row r="72" spans="1:11" hidden="1">
      <c r="A72" s="126" t="s">
        <v>203</v>
      </c>
      <c r="B72" s="126">
        <v>3</v>
      </c>
      <c r="C72" s="126">
        <v>1</v>
      </c>
      <c r="D72" s="126" t="s">
        <v>198</v>
      </c>
      <c r="E72" s="126">
        <v>0.10489999999999999</v>
      </c>
      <c r="H72" s="126">
        <v>18.464099999999998</v>
      </c>
      <c r="I72" s="126">
        <v>2.4</v>
      </c>
      <c r="J72" s="126">
        <v>18.464099999999998</v>
      </c>
      <c r="K72" s="126">
        <v>2.4</v>
      </c>
    </row>
    <row r="73" spans="1:11">
      <c r="A73" s="126" t="s">
        <v>200</v>
      </c>
      <c r="B73" s="126">
        <v>1</v>
      </c>
      <c r="C73" s="126">
        <v>1</v>
      </c>
      <c r="D73" s="126" t="s">
        <v>198</v>
      </c>
      <c r="E73" s="126">
        <v>7.0099999999999996E-2</v>
      </c>
      <c r="H73" s="126">
        <v>120.65260000000001</v>
      </c>
      <c r="I73" s="126">
        <v>15.6</v>
      </c>
      <c r="J73" s="126">
        <v>120.65260000000001</v>
      </c>
      <c r="K73" s="126">
        <v>15.6</v>
      </c>
    </row>
    <row r="74" spans="1:11" hidden="1">
      <c r="A74" s="126" t="s">
        <v>201</v>
      </c>
      <c r="B74" s="126">
        <v>0.2</v>
      </c>
      <c r="C74" s="126">
        <v>1</v>
      </c>
      <c r="D74" s="126" t="s">
        <v>197</v>
      </c>
      <c r="E74" s="126">
        <v>0.1096</v>
      </c>
      <c r="H74" s="126">
        <v>79.573599999999999</v>
      </c>
      <c r="I74" s="126">
        <v>10.3</v>
      </c>
      <c r="J74" s="126">
        <v>79.573599999999999</v>
      </c>
      <c r="K74" s="126">
        <v>10.3</v>
      </c>
    </row>
    <row r="75" spans="1:11" hidden="1">
      <c r="A75" s="126" t="s">
        <v>201</v>
      </c>
      <c r="B75" s="126">
        <v>0.4</v>
      </c>
      <c r="C75" s="126">
        <v>1</v>
      </c>
      <c r="D75" s="126" t="s">
        <v>197</v>
      </c>
      <c r="E75" s="126">
        <v>0.1196</v>
      </c>
      <c r="H75" s="126">
        <v>66.867999999999995</v>
      </c>
      <c r="I75" s="126">
        <v>8.6999999999999993</v>
      </c>
      <c r="J75" s="126">
        <v>66.867999999999995</v>
      </c>
      <c r="K75" s="126">
        <v>8.6999999999999993</v>
      </c>
    </row>
    <row r="76" spans="1:11" hidden="1">
      <c r="A76" s="126" t="s">
        <v>201</v>
      </c>
      <c r="B76" s="126">
        <v>0.5</v>
      </c>
      <c r="C76" s="126">
        <v>1</v>
      </c>
      <c r="D76" s="126" t="s">
        <v>197</v>
      </c>
      <c r="E76" s="126">
        <v>0.1246</v>
      </c>
      <c r="H76" s="126">
        <v>60.519799999999996</v>
      </c>
      <c r="I76" s="126">
        <v>7.8</v>
      </c>
      <c r="J76" s="126">
        <v>60.519799999999996</v>
      </c>
      <c r="K76" s="126">
        <v>7.8</v>
      </c>
    </row>
    <row r="77" spans="1:11" hidden="1">
      <c r="A77" s="126" t="s">
        <v>201</v>
      </c>
      <c r="B77" s="126">
        <v>0.6</v>
      </c>
      <c r="C77" s="126">
        <v>1</v>
      </c>
      <c r="D77" s="126" t="s">
        <v>197</v>
      </c>
      <c r="E77" s="126">
        <v>0.12959999999999999</v>
      </c>
      <c r="H77" s="126">
        <v>54.167000000000002</v>
      </c>
      <c r="I77" s="126">
        <v>7</v>
      </c>
      <c r="J77" s="126">
        <v>54.167000000000002</v>
      </c>
      <c r="K77" s="126">
        <v>7</v>
      </c>
    </row>
    <row r="78" spans="1:11" hidden="1">
      <c r="A78" s="126" t="s">
        <v>201</v>
      </c>
      <c r="B78" s="126">
        <v>0.8</v>
      </c>
      <c r="C78" s="126">
        <v>1</v>
      </c>
      <c r="D78" s="126" t="s">
        <v>197</v>
      </c>
      <c r="E78" s="126">
        <v>0.1396</v>
      </c>
      <c r="H78" s="126">
        <v>41.461399999999998</v>
      </c>
      <c r="I78" s="126">
        <v>5.4</v>
      </c>
      <c r="J78" s="126">
        <v>41.461399999999998</v>
      </c>
      <c r="K78" s="126">
        <v>5.4</v>
      </c>
    </row>
    <row r="79" spans="1:11" hidden="1">
      <c r="A79" s="126" t="s">
        <v>201</v>
      </c>
      <c r="B79" s="126">
        <v>0</v>
      </c>
      <c r="C79" s="126">
        <v>1</v>
      </c>
      <c r="D79" s="126" t="s">
        <v>197</v>
      </c>
      <c r="E79" s="126">
        <v>9.9199999999999997E-2</v>
      </c>
      <c r="H79" s="126">
        <v>91.661900000000003</v>
      </c>
      <c r="I79" s="126">
        <v>11.9</v>
      </c>
      <c r="J79" s="126">
        <v>91.661900000000003</v>
      </c>
      <c r="K79" s="126">
        <v>11.9</v>
      </c>
    </row>
    <row r="80" spans="1:11" hidden="1">
      <c r="A80" s="126" t="s">
        <v>201</v>
      </c>
      <c r="B80" s="126">
        <v>1.5</v>
      </c>
      <c r="C80" s="126">
        <v>1</v>
      </c>
      <c r="D80" s="126" t="s">
        <v>197</v>
      </c>
      <c r="E80" s="126">
        <v>0.17430000000000001</v>
      </c>
      <c r="H80" s="126">
        <v>0</v>
      </c>
      <c r="I80" s="126">
        <v>0</v>
      </c>
      <c r="J80" s="126">
        <v>0</v>
      </c>
      <c r="K80" s="126">
        <v>0</v>
      </c>
    </row>
    <row r="81" spans="1:11" hidden="1">
      <c r="A81" s="126" t="s">
        <v>201</v>
      </c>
      <c r="B81" s="126">
        <v>1</v>
      </c>
      <c r="C81" s="126">
        <v>1</v>
      </c>
      <c r="D81" s="126" t="s">
        <v>197</v>
      </c>
      <c r="E81" s="126">
        <v>0.14960000000000001</v>
      </c>
      <c r="H81" s="126">
        <v>28.760400000000001</v>
      </c>
      <c r="I81" s="126">
        <v>3.7</v>
      </c>
      <c r="J81" s="126">
        <v>28.760400000000001</v>
      </c>
      <c r="K81" s="126">
        <v>3.7</v>
      </c>
    </row>
    <row r="82" spans="1:11" hidden="1">
      <c r="A82" s="126" t="s">
        <v>201</v>
      </c>
      <c r="B82" s="126">
        <v>2</v>
      </c>
      <c r="C82" s="126">
        <v>1</v>
      </c>
      <c r="D82" s="126" t="s">
        <v>197</v>
      </c>
      <c r="E82" s="126">
        <v>0.1956</v>
      </c>
      <c r="H82" s="126">
        <v>0</v>
      </c>
      <c r="I82" s="126">
        <v>0</v>
      </c>
      <c r="J82" s="126">
        <v>0</v>
      </c>
      <c r="K82" s="126">
        <v>0</v>
      </c>
    </row>
    <row r="83" spans="1:11" hidden="1">
      <c r="A83" s="126" t="s">
        <v>201</v>
      </c>
      <c r="B83" s="126">
        <v>3</v>
      </c>
      <c r="C83" s="126">
        <v>1</v>
      </c>
      <c r="D83" s="126" t="s">
        <v>197</v>
      </c>
      <c r="E83" s="126">
        <v>0.23830000000000001</v>
      </c>
      <c r="H83" s="126">
        <v>0</v>
      </c>
      <c r="I83" s="126">
        <v>0</v>
      </c>
      <c r="J83" s="126">
        <v>0</v>
      </c>
      <c r="K83" s="126">
        <v>0</v>
      </c>
    </row>
    <row r="84" spans="1:11" hidden="1">
      <c r="A84" s="126" t="s">
        <v>201</v>
      </c>
      <c r="B84" s="126">
        <v>4</v>
      </c>
      <c r="C84" s="126">
        <v>1</v>
      </c>
      <c r="D84" s="126" t="s">
        <v>197</v>
      </c>
      <c r="E84" s="126">
        <v>0.28089999999999998</v>
      </c>
      <c r="H84" s="126">
        <v>0</v>
      </c>
      <c r="I84" s="126">
        <v>0</v>
      </c>
      <c r="J84" s="126">
        <v>0</v>
      </c>
      <c r="K84" s="126">
        <v>0</v>
      </c>
    </row>
    <row r="85" spans="1:11" hidden="1">
      <c r="A85" s="126" t="s">
        <v>201</v>
      </c>
      <c r="B85" s="126">
        <v>5</v>
      </c>
      <c r="C85" s="126">
        <v>1</v>
      </c>
      <c r="D85" s="126" t="s">
        <v>197</v>
      </c>
      <c r="E85" s="126">
        <v>0.3221</v>
      </c>
      <c r="H85" s="126">
        <v>0</v>
      </c>
      <c r="I85" s="126">
        <v>0</v>
      </c>
      <c r="J85" s="126">
        <v>0</v>
      </c>
      <c r="K85" s="126">
        <v>0</v>
      </c>
    </row>
    <row r="86" spans="1:11" hidden="1">
      <c r="A86" s="126" t="s">
        <v>201</v>
      </c>
      <c r="B86" s="126">
        <v>0.2</v>
      </c>
      <c r="C86" s="126">
        <v>1</v>
      </c>
      <c r="D86" s="126" t="s">
        <v>198</v>
      </c>
      <c r="E86" s="126">
        <v>4.5699999999999998E-2</v>
      </c>
      <c r="H86" s="126">
        <v>128.7099</v>
      </c>
      <c r="I86" s="126">
        <v>16.7</v>
      </c>
      <c r="J86" s="126">
        <v>128.7099</v>
      </c>
      <c r="K86" s="126">
        <v>16.7</v>
      </c>
    </row>
    <row r="87" spans="1:11" hidden="1">
      <c r="A87" s="126" t="s">
        <v>201</v>
      </c>
      <c r="B87" s="126">
        <v>0.4</v>
      </c>
      <c r="C87" s="126">
        <v>1</v>
      </c>
      <c r="D87" s="126" t="s">
        <v>198</v>
      </c>
      <c r="E87" s="126">
        <v>5.0700000000000002E-2</v>
      </c>
      <c r="H87" s="126">
        <v>122.96980000000001</v>
      </c>
      <c r="I87" s="126">
        <v>15.9</v>
      </c>
      <c r="J87" s="126">
        <v>122.96980000000001</v>
      </c>
      <c r="K87" s="126">
        <v>15.9</v>
      </c>
    </row>
    <row r="88" spans="1:11" hidden="1">
      <c r="A88" s="126" t="s">
        <v>201</v>
      </c>
      <c r="B88" s="126">
        <v>0.5</v>
      </c>
      <c r="C88" s="126">
        <v>1</v>
      </c>
      <c r="D88" s="126" t="s">
        <v>198</v>
      </c>
      <c r="E88" s="126">
        <v>5.3199999999999997E-2</v>
      </c>
      <c r="H88" s="126">
        <v>120.11360000000001</v>
      </c>
      <c r="I88" s="126">
        <v>15.6</v>
      </c>
      <c r="J88" s="126">
        <v>120.11360000000001</v>
      </c>
      <c r="K88" s="126">
        <v>15.6</v>
      </c>
    </row>
    <row r="89" spans="1:11" hidden="1">
      <c r="A89" s="126" t="s">
        <v>201</v>
      </c>
      <c r="B89" s="126">
        <v>0.6</v>
      </c>
      <c r="C89" s="126">
        <v>1</v>
      </c>
      <c r="D89" s="126" t="s">
        <v>198</v>
      </c>
      <c r="E89" s="126">
        <v>5.57E-2</v>
      </c>
      <c r="H89" s="126">
        <v>117.25279999999999</v>
      </c>
      <c r="I89" s="126">
        <v>15.2</v>
      </c>
      <c r="J89" s="126">
        <v>117.25279999999999</v>
      </c>
      <c r="K89" s="126">
        <v>15.2</v>
      </c>
    </row>
    <row r="90" spans="1:11" hidden="1">
      <c r="A90" s="126" t="s">
        <v>201</v>
      </c>
      <c r="B90" s="126">
        <v>0.8</v>
      </c>
      <c r="C90" s="126">
        <v>1</v>
      </c>
      <c r="D90" s="126" t="s">
        <v>198</v>
      </c>
      <c r="E90" s="126">
        <v>6.0699999999999997E-2</v>
      </c>
      <c r="H90" s="126">
        <v>111.5403</v>
      </c>
      <c r="I90" s="126">
        <v>14.4</v>
      </c>
      <c r="J90" s="126">
        <v>111.5403</v>
      </c>
      <c r="K90" s="126">
        <v>14.4</v>
      </c>
    </row>
    <row r="91" spans="1:11" hidden="1">
      <c r="A91" s="126" t="s">
        <v>201</v>
      </c>
      <c r="B91" s="126">
        <v>0</v>
      </c>
      <c r="C91" s="126">
        <v>1</v>
      </c>
      <c r="D91" s="126" t="s">
        <v>198</v>
      </c>
      <c r="E91" s="126">
        <v>3.8199999999999998E-2</v>
      </c>
      <c r="H91" s="126">
        <v>135.44049999999999</v>
      </c>
      <c r="I91" s="126">
        <v>17.5</v>
      </c>
      <c r="J91" s="126">
        <v>135.44049999999999</v>
      </c>
      <c r="K91" s="126">
        <v>17.5</v>
      </c>
    </row>
    <row r="92" spans="1:11" hidden="1">
      <c r="A92" s="126" t="s">
        <v>201</v>
      </c>
      <c r="B92" s="126">
        <v>1.5</v>
      </c>
      <c r="C92" s="126">
        <v>1</v>
      </c>
      <c r="D92" s="126" t="s">
        <v>198</v>
      </c>
      <c r="E92" s="126">
        <v>7.7799999999999994E-2</v>
      </c>
      <c r="H92" s="126">
        <v>91.675700000000006</v>
      </c>
      <c r="I92" s="126">
        <v>11.9</v>
      </c>
      <c r="J92" s="126">
        <v>91.675700000000006</v>
      </c>
      <c r="K92" s="126">
        <v>11.9</v>
      </c>
    </row>
    <row r="93" spans="1:11" hidden="1">
      <c r="A93" s="126" t="s">
        <v>201</v>
      </c>
      <c r="B93" s="126">
        <v>1</v>
      </c>
      <c r="C93" s="126">
        <v>1</v>
      </c>
      <c r="D93" s="126" t="s">
        <v>198</v>
      </c>
      <c r="E93" s="126">
        <v>6.5600000000000006E-2</v>
      </c>
      <c r="H93" s="126">
        <v>105.8279</v>
      </c>
      <c r="I93" s="126">
        <v>13.7</v>
      </c>
      <c r="J93" s="126">
        <v>105.8279</v>
      </c>
      <c r="K93" s="126">
        <v>13.7</v>
      </c>
    </row>
    <row r="94" spans="1:11" hidden="1">
      <c r="A94" s="126" t="s">
        <v>201</v>
      </c>
      <c r="B94" s="126">
        <v>2</v>
      </c>
      <c r="C94" s="126">
        <v>1</v>
      </c>
      <c r="D94" s="126" t="s">
        <v>198</v>
      </c>
      <c r="E94" s="126">
        <v>0.09</v>
      </c>
      <c r="H94" s="126">
        <v>77.523600000000002</v>
      </c>
      <c r="I94" s="126">
        <v>10</v>
      </c>
      <c r="J94" s="126">
        <v>77.523600000000002</v>
      </c>
      <c r="K94" s="126">
        <v>10</v>
      </c>
    </row>
    <row r="95" spans="1:11" hidden="1">
      <c r="A95" s="126" t="s">
        <v>201</v>
      </c>
      <c r="B95" s="126">
        <v>3</v>
      </c>
      <c r="C95" s="126">
        <v>1</v>
      </c>
      <c r="D95" s="126" t="s">
        <v>198</v>
      </c>
      <c r="E95" s="126">
        <v>0.1144</v>
      </c>
      <c r="H95" s="126">
        <v>49.219299999999997</v>
      </c>
      <c r="I95" s="126">
        <v>6.4</v>
      </c>
      <c r="J95" s="126">
        <v>49.219299999999997</v>
      </c>
      <c r="K95" s="126">
        <v>6.4</v>
      </c>
    </row>
    <row r="96" spans="1:11" hidden="1">
      <c r="A96" s="126" t="s">
        <v>201</v>
      </c>
      <c r="B96" s="126">
        <v>4</v>
      </c>
      <c r="C96" s="126">
        <v>1</v>
      </c>
      <c r="D96" s="126" t="s">
        <v>198</v>
      </c>
      <c r="E96" s="126">
        <v>0.13869999999999999</v>
      </c>
      <c r="H96" s="126">
        <v>20.914999999999999</v>
      </c>
      <c r="I96" s="126">
        <v>2.7</v>
      </c>
      <c r="J96" s="126">
        <v>20.914999999999999</v>
      </c>
      <c r="K96" s="126">
        <v>2.7</v>
      </c>
    </row>
    <row r="97" spans="1:11" hidden="1">
      <c r="A97" s="126" t="s">
        <v>201</v>
      </c>
      <c r="B97" s="126">
        <v>5</v>
      </c>
      <c r="C97" s="126">
        <v>1</v>
      </c>
      <c r="D97" s="126" t="s">
        <v>198</v>
      </c>
      <c r="E97" s="126">
        <v>0.15670000000000001</v>
      </c>
      <c r="H97" s="126">
        <v>0</v>
      </c>
      <c r="I97" s="126">
        <v>0</v>
      </c>
      <c r="J97" s="126">
        <v>0</v>
      </c>
      <c r="K97" s="126">
        <v>0</v>
      </c>
    </row>
    <row r="98" spans="1:11" hidden="1">
      <c r="A98" s="126" t="s">
        <v>199</v>
      </c>
      <c r="B98" s="126">
        <v>0.2</v>
      </c>
      <c r="C98" s="126">
        <v>1</v>
      </c>
      <c r="D98" s="126" t="s">
        <v>197</v>
      </c>
      <c r="E98" s="126">
        <v>0.10299999999999999</v>
      </c>
      <c r="H98" s="126">
        <v>111.03360000000001</v>
      </c>
      <c r="I98" s="126">
        <v>13.5</v>
      </c>
      <c r="J98" s="126">
        <v>111.03360000000001</v>
      </c>
      <c r="K98" s="126">
        <v>13.5</v>
      </c>
    </row>
    <row r="99" spans="1:11" hidden="1">
      <c r="A99" s="126" t="s">
        <v>199</v>
      </c>
      <c r="B99" s="126">
        <v>0.4</v>
      </c>
      <c r="C99" s="126">
        <v>1</v>
      </c>
      <c r="D99" s="126" t="s">
        <v>197</v>
      </c>
      <c r="E99" s="126">
        <v>0.114</v>
      </c>
      <c r="H99" s="126">
        <v>99.479699999999994</v>
      </c>
      <c r="I99" s="126">
        <v>12.1</v>
      </c>
      <c r="J99" s="126">
        <v>99.479699999999994</v>
      </c>
      <c r="K99" s="126">
        <v>12.1</v>
      </c>
    </row>
    <row r="100" spans="1:11" hidden="1">
      <c r="A100" s="126" t="s">
        <v>199</v>
      </c>
      <c r="B100" s="126">
        <v>0.5</v>
      </c>
      <c r="C100" s="126">
        <v>1</v>
      </c>
      <c r="D100" s="126" t="s">
        <v>197</v>
      </c>
      <c r="E100" s="126">
        <v>0.1193</v>
      </c>
      <c r="H100" s="126">
        <v>93.5184</v>
      </c>
      <c r="I100" s="126">
        <v>11.4</v>
      </c>
      <c r="J100" s="126">
        <v>93.5184</v>
      </c>
      <c r="K100" s="126">
        <v>11.4</v>
      </c>
    </row>
    <row r="101" spans="1:11" hidden="1">
      <c r="A101" s="126" t="s">
        <v>199</v>
      </c>
      <c r="B101" s="126">
        <v>0.6</v>
      </c>
      <c r="C101" s="126">
        <v>1</v>
      </c>
      <c r="D101" s="126" t="s">
        <v>197</v>
      </c>
      <c r="E101" s="126">
        <v>0.1245</v>
      </c>
      <c r="H101" s="126">
        <v>87.561800000000005</v>
      </c>
      <c r="I101" s="126">
        <v>10.7</v>
      </c>
      <c r="J101" s="126">
        <v>87.561800000000005</v>
      </c>
      <c r="K101" s="126">
        <v>10.7</v>
      </c>
    </row>
    <row r="102" spans="1:11" hidden="1">
      <c r="A102" s="126" t="s">
        <v>199</v>
      </c>
      <c r="B102" s="126">
        <v>0.8</v>
      </c>
      <c r="C102" s="126">
        <v>1</v>
      </c>
      <c r="D102" s="126" t="s">
        <v>197</v>
      </c>
      <c r="E102" s="126">
        <v>0.13489999999999999</v>
      </c>
      <c r="H102" s="126">
        <v>75.685400000000001</v>
      </c>
      <c r="I102" s="126">
        <v>9.1999999999999993</v>
      </c>
      <c r="J102" s="126">
        <v>75.685400000000001</v>
      </c>
      <c r="K102" s="126">
        <v>9.1999999999999993</v>
      </c>
    </row>
    <row r="103" spans="1:11" hidden="1">
      <c r="A103" s="126" t="s">
        <v>199</v>
      </c>
      <c r="B103" s="126">
        <v>0</v>
      </c>
      <c r="C103" s="126">
        <v>1</v>
      </c>
      <c r="D103" s="126" t="s">
        <v>197</v>
      </c>
      <c r="E103" s="126">
        <v>9.1399999999999995E-2</v>
      </c>
      <c r="H103" s="126">
        <v>122.9054</v>
      </c>
      <c r="I103" s="126">
        <v>15</v>
      </c>
      <c r="J103" s="126">
        <v>122.91</v>
      </c>
      <c r="K103" s="126">
        <v>15</v>
      </c>
    </row>
    <row r="104" spans="1:11" hidden="1">
      <c r="A104" s="126" t="s">
        <v>199</v>
      </c>
      <c r="B104" s="126">
        <v>1.5</v>
      </c>
      <c r="C104" s="126">
        <v>1</v>
      </c>
      <c r="D104" s="126" t="s">
        <v>197</v>
      </c>
      <c r="E104" s="126">
        <v>0.17050000000000001</v>
      </c>
      <c r="H104" s="126">
        <v>31.902200000000001</v>
      </c>
      <c r="I104" s="126">
        <v>3.9</v>
      </c>
      <c r="J104" s="126">
        <v>31.902200000000001</v>
      </c>
      <c r="K104" s="126">
        <v>3.9</v>
      </c>
    </row>
    <row r="105" spans="1:11" hidden="1">
      <c r="A105" s="126" t="s">
        <v>199</v>
      </c>
      <c r="B105" s="126">
        <v>1</v>
      </c>
      <c r="C105" s="126">
        <v>1</v>
      </c>
      <c r="D105" s="126" t="s">
        <v>197</v>
      </c>
      <c r="E105" s="126">
        <v>0.1452</v>
      </c>
      <c r="H105" s="126">
        <v>63.495800000000003</v>
      </c>
      <c r="I105" s="126">
        <v>7.7</v>
      </c>
      <c r="J105" s="126">
        <v>63.495800000000003</v>
      </c>
      <c r="K105" s="126">
        <v>7.7</v>
      </c>
    </row>
    <row r="106" spans="1:11" hidden="1">
      <c r="A106" s="126" t="s">
        <v>199</v>
      </c>
      <c r="B106" s="126">
        <v>2</v>
      </c>
      <c r="C106" s="126">
        <v>1</v>
      </c>
      <c r="D106" s="126" t="s">
        <v>197</v>
      </c>
      <c r="E106" s="126">
        <v>0.1958</v>
      </c>
      <c r="H106" s="126">
        <v>0.30869999999999997</v>
      </c>
      <c r="I106" s="126">
        <v>0</v>
      </c>
      <c r="J106" s="126">
        <v>0.30869999999999997</v>
      </c>
      <c r="K106" s="126">
        <v>0</v>
      </c>
    </row>
    <row r="107" spans="1:11" hidden="1">
      <c r="A107" s="126" t="s">
        <v>199</v>
      </c>
      <c r="B107" s="126">
        <v>3</v>
      </c>
      <c r="C107" s="126">
        <v>1</v>
      </c>
      <c r="D107" s="126" t="s">
        <v>197</v>
      </c>
      <c r="E107" s="126">
        <v>0.2387</v>
      </c>
      <c r="H107" s="126">
        <v>0</v>
      </c>
      <c r="I107" s="126">
        <v>0</v>
      </c>
      <c r="J107" s="126">
        <v>0</v>
      </c>
      <c r="K107" s="126">
        <v>0</v>
      </c>
    </row>
    <row r="108" spans="1:11" hidden="1">
      <c r="A108" s="126" t="s">
        <v>199</v>
      </c>
      <c r="B108" s="126">
        <v>4</v>
      </c>
      <c r="C108" s="126">
        <v>1</v>
      </c>
      <c r="D108" s="126" t="s">
        <v>197</v>
      </c>
      <c r="E108" s="126">
        <v>0.28129999999999999</v>
      </c>
      <c r="H108" s="126">
        <v>0</v>
      </c>
      <c r="I108" s="126">
        <v>0</v>
      </c>
      <c r="J108" s="126">
        <v>0</v>
      </c>
      <c r="K108" s="126">
        <v>0</v>
      </c>
    </row>
    <row r="109" spans="1:11" hidden="1">
      <c r="A109" s="126" t="s">
        <v>199</v>
      </c>
      <c r="B109" s="126">
        <v>5</v>
      </c>
      <c r="C109" s="126">
        <v>1</v>
      </c>
      <c r="D109" s="126" t="s">
        <v>197</v>
      </c>
      <c r="E109" s="126">
        <v>0.32150000000000001</v>
      </c>
      <c r="H109" s="126">
        <v>0</v>
      </c>
      <c r="I109" s="126">
        <v>0</v>
      </c>
      <c r="J109" s="126">
        <v>0</v>
      </c>
      <c r="K109" s="126">
        <v>0</v>
      </c>
    </row>
    <row r="110" spans="1:11" hidden="1">
      <c r="A110" s="126" t="s">
        <v>199</v>
      </c>
      <c r="B110" s="126">
        <v>0.2</v>
      </c>
      <c r="C110" s="126">
        <v>1</v>
      </c>
      <c r="D110" s="126" t="s">
        <v>198</v>
      </c>
      <c r="E110" s="126">
        <v>6.9000000000000006E-2</v>
      </c>
      <c r="H110" s="126">
        <v>194.40780000000001</v>
      </c>
      <c r="I110" s="126">
        <v>23.7</v>
      </c>
      <c r="J110" s="126">
        <v>196.92769999999999</v>
      </c>
      <c r="K110" s="126">
        <v>24</v>
      </c>
    </row>
    <row r="111" spans="1:11" hidden="1">
      <c r="A111" s="126" t="s">
        <v>199</v>
      </c>
      <c r="B111" s="126">
        <v>0.4</v>
      </c>
      <c r="C111" s="126">
        <v>1</v>
      </c>
      <c r="D111" s="126" t="s">
        <v>198</v>
      </c>
      <c r="E111" s="126">
        <v>7.46E-2</v>
      </c>
      <c r="H111" s="126">
        <v>192.7954</v>
      </c>
      <c r="I111" s="126">
        <v>23.5</v>
      </c>
      <c r="J111" s="126">
        <v>192.7954</v>
      </c>
      <c r="K111" s="126">
        <v>23.5</v>
      </c>
    </row>
    <row r="112" spans="1:11" hidden="1">
      <c r="A112" s="126" t="s">
        <v>199</v>
      </c>
      <c r="B112" s="126">
        <v>0.5</v>
      </c>
      <c r="C112" s="126">
        <v>1</v>
      </c>
      <c r="D112" s="126" t="s">
        <v>198</v>
      </c>
      <c r="E112" s="126">
        <v>7.7299999999999994E-2</v>
      </c>
      <c r="H112" s="126">
        <v>190.23859999999999</v>
      </c>
      <c r="I112" s="126">
        <v>23.2</v>
      </c>
      <c r="J112" s="126">
        <v>190.23859999999999</v>
      </c>
      <c r="K112" s="126">
        <v>23.2</v>
      </c>
    </row>
    <row r="113" spans="1:11" hidden="1">
      <c r="A113" s="126" t="s">
        <v>199</v>
      </c>
      <c r="B113" s="126">
        <v>0.6</v>
      </c>
      <c r="C113" s="126">
        <v>1</v>
      </c>
      <c r="D113" s="126" t="s">
        <v>198</v>
      </c>
      <c r="E113" s="126">
        <v>0.08</v>
      </c>
      <c r="H113" s="126">
        <v>187.68180000000001</v>
      </c>
      <c r="I113" s="126">
        <v>22.9</v>
      </c>
      <c r="J113" s="126">
        <v>187.68180000000001</v>
      </c>
      <c r="K113" s="126">
        <v>22.9</v>
      </c>
    </row>
    <row r="114" spans="1:11" hidden="1">
      <c r="A114" s="126" t="s">
        <v>199</v>
      </c>
      <c r="B114" s="126">
        <v>0.8</v>
      </c>
      <c r="C114" s="126">
        <v>1</v>
      </c>
      <c r="D114" s="126" t="s">
        <v>198</v>
      </c>
      <c r="E114" s="126">
        <v>8.5500000000000007E-2</v>
      </c>
      <c r="H114" s="126">
        <v>182.56370000000001</v>
      </c>
      <c r="I114" s="126">
        <v>22.2</v>
      </c>
      <c r="J114" s="126">
        <v>182.56370000000001</v>
      </c>
      <c r="K114" s="126">
        <v>22.2</v>
      </c>
    </row>
    <row r="115" spans="1:11" hidden="1">
      <c r="A115" s="126" t="s">
        <v>199</v>
      </c>
      <c r="B115" s="126">
        <v>0</v>
      </c>
      <c r="C115" s="126">
        <v>1</v>
      </c>
      <c r="D115" s="126" t="s">
        <v>198</v>
      </c>
      <c r="E115" s="126">
        <v>6.25E-2</v>
      </c>
      <c r="H115" s="126">
        <v>191.76349999999999</v>
      </c>
      <c r="I115" s="126">
        <v>23.4</v>
      </c>
      <c r="J115" s="126">
        <v>196.3381</v>
      </c>
      <c r="K115" s="126">
        <v>23.9</v>
      </c>
    </row>
    <row r="116" spans="1:11" hidden="1">
      <c r="A116" s="126" t="s">
        <v>199</v>
      </c>
      <c r="B116" s="126">
        <v>1.5</v>
      </c>
      <c r="C116" s="126">
        <v>1</v>
      </c>
      <c r="D116" s="126" t="s">
        <v>198</v>
      </c>
      <c r="E116" s="126">
        <v>0.1045</v>
      </c>
      <c r="H116" s="126">
        <v>164.7122</v>
      </c>
      <c r="I116" s="126">
        <v>20.100000000000001</v>
      </c>
      <c r="J116" s="126">
        <v>164.76750000000001</v>
      </c>
      <c r="K116" s="126">
        <v>20.100000000000001</v>
      </c>
    </row>
    <row r="117" spans="1:11" hidden="1">
      <c r="A117" s="126" t="s">
        <v>199</v>
      </c>
      <c r="B117" s="126">
        <v>1</v>
      </c>
      <c r="C117" s="126">
        <v>1</v>
      </c>
      <c r="D117" s="126" t="s">
        <v>198</v>
      </c>
      <c r="E117" s="126">
        <v>9.0899999999999995E-2</v>
      </c>
      <c r="H117" s="126">
        <v>177.44550000000001</v>
      </c>
      <c r="I117" s="126">
        <v>21.6</v>
      </c>
      <c r="J117" s="126">
        <v>177.45930000000001</v>
      </c>
      <c r="K117" s="126">
        <v>21.6</v>
      </c>
    </row>
    <row r="118" spans="1:11" hidden="1">
      <c r="A118" s="126" t="s">
        <v>199</v>
      </c>
      <c r="B118" s="126">
        <v>2</v>
      </c>
      <c r="C118" s="126">
        <v>1</v>
      </c>
      <c r="D118" s="126" t="s">
        <v>198</v>
      </c>
      <c r="E118" s="126">
        <v>0.1179</v>
      </c>
      <c r="H118" s="126">
        <v>152.8819</v>
      </c>
      <c r="I118" s="126">
        <v>18.600000000000001</v>
      </c>
      <c r="J118" s="126">
        <v>152.9879</v>
      </c>
      <c r="K118" s="126">
        <v>18.600000000000001</v>
      </c>
    </row>
    <row r="119" spans="1:11" hidden="1">
      <c r="A119" s="126" t="s">
        <v>199</v>
      </c>
      <c r="B119" s="126">
        <v>3</v>
      </c>
      <c r="C119" s="126">
        <v>1</v>
      </c>
      <c r="D119" s="126" t="s">
        <v>198</v>
      </c>
      <c r="E119" s="126">
        <v>0.14449999999999999</v>
      </c>
      <c r="H119" s="126">
        <v>127.526</v>
      </c>
      <c r="I119" s="126">
        <v>15.5</v>
      </c>
      <c r="J119" s="126">
        <v>127.7333</v>
      </c>
      <c r="K119" s="126">
        <v>15.6</v>
      </c>
    </row>
    <row r="120" spans="1:11" hidden="1">
      <c r="A120" s="126" t="s">
        <v>199</v>
      </c>
      <c r="B120" s="126">
        <v>4</v>
      </c>
      <c r="C120" s="126">
        <v>1</v>
      </c>
      <c r="D120" s="126" t="s">
        <v>198</v>
      </c>
      <c r="E120" s="126">
        <v>0.1706</v>
      </c>
      <c r="H120" s="126">
        <v>101.3086</v>
      </c>
      <c r="I120" s="126">
        <v>12.3</v>
      </c>
      <c r="J120" s="126">
        <v>101.3086</v>
      </c>
      <c r="K120" s="126">
        <v>12.3</v>
      </c>
    </row>
    <row r="121" spans="1:11" hidden="1">
      <c r="A121" s="126" t="s">
        <v>199</v>
      </c>
      <c r="B121" s="126">
        <v>5</v>
      </c>
      <c r="C121" s="126">
        <v>1</v>
      </c>
      <c r="D121" s="126" t="s">
        <v>198</v>
      </c>
      <c r="E121" s="126">
        <v>0.19589999999999999</v>
      </c>
      <c r="H121" s="126">
        <v>74.731800000000007</v>
      </c>
      <c r="I121" s="126">
        <v>9.1</v>
      </c>
      <c r="J121" s="126">
        <v>74.731800000000007</v>
      </c>
      <c r="K121" s="126">
        <v>9.1</v>
      </c>
    </row>
    <row r="122" spans="1:11" hidden="1">
      <c r="A122" s="126" t="s">
        <v>200</v>
      </c>
      <c r="B122" s="126">
        <v>0.6</v>
      </c>
      <c r="C122" s="126">
        <v>1</v>
      </c>
      <c r="D122" s="126" t="s">
        <v>197</v>
      </c>
      <c r="E122" s="126">
        <v>0.1241</v>
      </c>
      <c r="H122" s="126">
        <v>59.805700000000002</v>
      </c>
      <c r="I122" s="126">
        <v>7.8</v>
      </c>
      <c r="J122" s="126">
        <v>59.805700000000002</v>
      </c>
      <c r="K122" s="126">
        <v>7.8</v>
      </c>
    </row>
    <row r="123" spans="1:11" hidden="1">
      <c r="A123" s="126" t="s">
        <v>203</v>
      </c>
      <c r="B123" s="126">
        <v>0.4</v>
      </c>
      <c r="C123" s="126">
        <v>2</v>
      </c>
      <c r="D123" s="126" t="s">
        <v>197</v>
      </c>
      <c r="E123" s="126">
        <v>0.11219999999999999</v>
      </c>
      <c r="F123" s="126" t="s">
        <v>198</v>
      </c>
      <c r="G123" s="126">
        <v>1.12E-2</v>
      </c>
      <c r="H123" s="126">
        <v>65.748500000000007</v>
      </c>
      <c r="I123" s="126">
        <v>8.5</v>
      </c>
      <c r="J123" s="126">
        <v>65.748500000000007</v>
      </c>
      <c r="K123" s="126">
        <v>8.5</v>
      </c>
    </row>
    <row r="124" spans="1:11">
      <c r="A124" s="126" t="s">
        <v>200</v>
      </c>
      <c r="B124" s="126">
        <v>1</v>
      </c>
      <c r="C124" s="126">
        <v>1</v>
      </c>
      <c r="D124" s="126" t="s">
        <v>197</v>
      </c>
      <c r="E124" s="126">
        <v>0.14410000000000001</v>
      </c>
      <c r="H124" s="126">
        <v>34.399099999999997</v>
      </c>
      <c r="I124" s="126">
        <v>4.5</v>
      </c>
      <c r="J124" s="126">
        <v>34.399099999999997</v>
      </c>
      <c r="K124" s="126">
        <v>4.5</v>
      </c>
    </row>
    <row r="125" spans="1:11" hidden="1">
      <c r="A125" s="126" t="s">
        <v>203</v>
      </c>
      <c r="B125" s="126">
        <v>0.6</v>
      </c>
      <c r="C125" s="126">
        <v>2</v>
      </c>
      <c r="D125" s="126" t="s">
        <v>197</v>
      </c>
      <c r="E125" s="126">
        <v>0.1222</v>
      </c>
      <c r="F125" s="126" t="s">
        <v>198</v>
      </c>
      <c r="G125" s="126">
        <v>1.2200000000000001E-2</v>
      </c>
      <c r="H125" s="126">
        <v>53.047499999999999</v>
      </c>
      <c r="I125" s="126">
        <v>6.8</v>
      </c>
      <c r="J125" s="126">
        <v>53.047499999999999</v>
      </c>
      <c r="K125" s="126">
        <v>6.8</v>
      </c>
    </row>
    <row r="126" spans="1:11" hidden="1">
      <c r="A126" s="126" t="s">
        <v>203</v>
      </c>
      <c r="B126" s="126">
        <v>0.8</v>
      </c>
      <c r="C126" s="126">
        <v>2</v>
      </c>
      <c r="D126" s="126" t="s">
        <v>197</v>
      </c>
      <c r="E126" s="126">
        <v>0.13220000000000001</v>
      </c>
      <c r="F126" s="126" t="s">
        <v>198</v>
      </c>
      <c r="G126" s="126">
        <v>1.32E-2</v>
      </c>
      <c r="H126" s="126">
        <v>40.341900000000003</v>
      </c>
      <c r="I126" s="126">
        <v>5.2</v>
      </c>
      <c r="J126" s="126">
        <v>40.341900000000003</v>
      </c>
      <c r="K126" s="126">
        <v>5.2</v>
      </c>
    </row>
    <row r="127" spans="1:11" hidden="1">
      <c r="A127" s="126" t="s">
        <v>203</v>
      </c>
      <c r="B127" s="126">
        <v>0.5</v>
      </c>
      <c r="C127" s="126">
        <v>1</v>
      </c>
      <c r="D127" s="126" t="s">
        <v>197</v>
      </c>
      <c r="E127" s="126">
        <v>0.1172</v>
      </c>
      <c r="H127" s="126">
        <v>59.400300000000001</v>
      </c>
      <c r="I127" s="126">
        <v>7.7</v>
      </c>
      <c r="J127" s="126">
        <v>59.400300000000001</v>
      </c>
      <c r="K127" s="126">
        <v>7.7</v>
      </c>
    </row>
    <row r="128" spans="1:11" hidden="1">
      <c r="A128" s="126" t="s">
        <v>203</v>
      </c>
      <c r="B128" s="126">
        <v>0.5</v>
      </c>
      <c r="C128" s="126">
        <v>2</v>
      </c>
      <c r="D128" s="126" t="s">
        <v>197</v>
      </c>
      <c r="E128" s="126">
        <v>0.1172</v>
      </c>
      <c r="F128" s="126" t="s">
        <v>198</v>
      </c>
      <c r="G128" s="126">
        <v>1.17E-2</v>
      </c>
      <c r="H128" s="126">
        <v>59.400300000000001</v>
      </c>
      <c r="I128" s="126">
        <v>7.7</v>
      </c>
      <c r="J128" s="126">
        <v>59.400300000000001</v>
      </c>
      <c r="K128" s="126">
        <v>7.7</v>
      </c>
    </row>
    <row r="129" spans="1:11" hidden="1">
      <c r="A129" s="126" t="s">
        <v>202</v>
      </c>
      <c r="B129" s="126">
        <v>3</v>
      </c>
      <c r="C129" s="126">
        <v>1</v>
      </c>
      <c r="D129" s="126" t="s">
        <v>197</v>
      </c>
      <c r="E129" s="126">
        <v>0.22389999999999999</v>
      </c>
      <c r="H129" s="126">
        <v>0</v>
      </c>
      <c r="I129" s="126">
        <v>0</v>
      </c>
      <c r="J129" s="126">
        <v>0</v>
      </c>
      <c r="K129" s="126">
        <v>0</v>
      </c>
    </row>
    <row r="130" spans="1:11" hidden="1">
      <c r="A130" s="126" t="s">
        <v>202</v>
      </c>
      <c r="B130" s="126">
        <v>0.5</v>
      </c>
      <c r="C130" s="126">
        <v>2</v>
      </c>
      <c r="D130" s="126" t="s">
        <v>197</v>
      </c>
      <c r="E130" s="126">
        <v>0.115</v>
      </c>
      <c r="F130" s="126" t="s">
        <v>198</v>
      </c>
      <c r="G130" s="126">
        <v>1.15E-2</v>
      </c>
      <c r="H130" s="126">
        <v>19.132100000000001</v>
      </c>
      <c r="I130" s="126">
        <v>2.5</v>
      </c>
      <c r="J130" s="126">
        <v>19.132100000000001</v>
      </c>
      <c r="K130" s="126">
        <v>2.5</v>
      </c>
    </row>
    <row r="131" spans="1:11" hidden="1">
      <c r="A131" s="126" t="s">
        <v>203</v>
      </c>
      <c r="B131" s="126">
        <v>3</v>
      </c>
      <c r="C131" s="126">
        <v>2</v>
      </c>
      <c r="D131" s="126" t="s">
        <v>197</v>
      </c>
      <c r="E131" s="126">
        <v>0.23080000000000001</v>
      </c>
      <c r="F131" s="126" t="s">
        <v>198</v>
      </c>
      <c r="G131" s="126">
        <v>2.3099999999999999E-2</v>
      </c>
      <c r="H131" s="126">
        <v>0</v>
      </c>
      <c r="I131" s="126">
        <v>0</v>
      </c>
      <c r="J131" s="126">
        <v>0</v>
      </c>
      <c r="K131" s="126">
        <v>0</v>
      </c>
    </row>
    <row r="132" spans="1:11" hidden="1">
      <c r="A132" s="126" t="s">
        <v>203</v>
      </c>
      <c r="B132" s="126">
        <v>4</v>
      </c>
      <c r="C132" s="126">
        <v>2</v>
      </c>
      <c r="D132" s="126" t="s">
        <v>197</v>
      </c>
      <c r="E132" s="126">
        <v>0.27339999999999998</v>
      </c>
      <c r="F132" s="126" t="s">
        <v>198</v>
      </c>
      <c r="G132" s="126">
        <v>2.7300000000000001E-2</v>
      </c>
      <c r="H132" s="126">
        <v>0</v>
      </c>
      <c r="I132" s="126">
        <v>0</v>
      </c>
      <c r="J132" s="126">
        <v>0</v>
      </c>
      <c r="K132" s="126">
        <v>0</v>
      </c>
    </row>
    <row r="133" spans="1:11" hidden="1">
      <c r="A133" s="126" t="s">
        <v>203</v>
      </c>
      <c r="B133" s="126">
        <v>5</v>
      </c>
      <c r="C133" s="126">
        <v>2</v>
      </c>
      <c r="D133" s="126" t="s">
        <v>197</v>
      </c>
      <c r="E133" s="126">
        <v>0.31369999999999998</v>
      </c>
      <c r="F133" s="126" t="s">
        <v>198</v>
      </c>
      <c r="G133" s="126">
        <v>3.1399999999999997E-2</v>
      </c>
      <c r="H133" s="126">
        <v>0</v>
      </c>
      <c r="I133" s="126">
        <v>0</v>
      </c>
      <c r="J133" s="126">
        <v>0</v>
      </c>
      <c r="K133" s="126">
        <v>0</v>
      </c>
    </row>
    <row r="134" spans="1:11" hidden="1">
      <c r="A134" s="126" t="s">
        <v>202</v>
      </c>
      <c r="B134" s="126">
        <v>0.5</v>
      </c>
      <c r="C134" s="126">
        <v>1</v>
      </c>
      <c r="D134" s="126" t="s">
        <v>198</v>
      </c>
      <c r="E134" s="126">
        <v>1.7000000000000001E-2</v>
      </c>
      <c r="H134" s="126">
        <v>1.5248999999999999</v>
      </c>
      <c r="I134" s="126">
        <v>0.2</v>
      </c>
      <c r="J134" s="126">
        <v>1.5248999999999999</v>
      </c>
      <c r="K134" s="126">
        <v>0.2</v>
      </c>
    </row>
    <row r="135" spans="1:11" hidden="1">
      <c r="A135" s="126" t="s">
        <v>203</v>
      </c>
      <c r="B135" s="126">
        <v>0.4</v>
      </c>
      <c r="C135" s="126">
        <v>2</v>
      </c>
      <c r="D135" s="126" t="s">
        <v>198</v>
      </c>
      <c r="E135" s="126">
        <v>4.1399999999999999E-2</v>
      </c>
      <c r="F135" s="126" t="s">
        <v>197</v>
      </c>
      <c r="G135" s="126">
        <v>4.1000000000000003E-3</v>
      </c>
      <c r="H135" s="126">
        <v>92.154799999999994</v>
      </c>
      <c r="I135" s="126">
        <v>11.9</v>
      </c>
      <c r="J135" s="126">
        <v>127.117</v>
      </c>
      <c r="K135" s="126">
        <v>16.399999999999999</v>
      </c>
    </row>
    <row r="136" spans="1:11" hidden="1">
      <c r="A136" s="126" t="s">
        <v>202</v>
      </c>
      <c r="B136" s="126">
        <v>0.5</v>
      </c>
      <c r="C136" s="126">
        <v>2</v>
      </c>
      <c r="D136" s="126" t="s">
        <v>198</v>
      </c>
      <c r="E136" s="126">
        <v>1.7000000000000001E-2</v>
      </c>
      <c r="F136" s="126" t="s">
        <v>197</v>
      </c>
      <c r="G136" s="126">
        <v>1.6999999999999999E-3</v>
      </c>
      <c r="H136" s="126">
        <v>1.5248999999999999</v>
      </c>
      <c r="I136" s="126">
        <v>0.2</v>
      </c>
      <c r="J136" s="126">
        <v>1.5248999999999999</v>
      </c>
      <c r="K136" s="126">
        <v>0.2</v>
      </c>
    </row>
    <row r="137" spans="1:11" hidden="1">
      <c r="A137" s="126" t="s">
        <v>203</v>
      </c>
      <c r="B137" s="126">
        <v>0.6</v>
      </c>
      <c r="C137" s="126">
        <v>2</v>
      </c>
      <c r="D137" s="126" t="s">
        <v>198</v>
      </c>
      <c r="E137" s="126">
        <v>4.6300000000000001E-2</v>
      </c>
      <c r="F137" s="126" t="s">
        <v>197</v>
      </c>
      <c r="G137" s="126">
        <v>4.5999999999999999E-3</v>
      </c>
      <c r="H137" s="126">
        <v>121.82899999999999</v>
      </c>
      <c r="I137" s="126">
        <v>15.7</v>
      </c>
      <c r="J137" s="126">
        <v>121.82899999999999</v>
      </c>
      <c r="K137" s="126">
        <v>15.7</v>
      </c>
    </row>
    <row r="138" spans="1:11" hidden="1">
      <c r="A138" s="126" t="s">
        <v>203</v>
      </c>
      <c r="B138" s="126">
        <v>0.8</v>
      </c>
      <c r="C138" s="126">
        <v>2</v>
      </c>
      <c r="D138" s="126" t="s">
        <v>198</v>
      </c>
      <c r="E138" s="126">
        <v>5.1299999999999998E-2</v>
      </c>
      <c r="F138" s="126" t="s">
        <v>197</v>
      </c>
      <c r="G138" s="126">
        <v>5.1000000000000004E-3</v>
      </c>
      <c r="H138" s="126">
        <v>80.734499999999997</v>
      </c>
      <c r="I138" s="126">
        <v>10.4</v>
      </c>
      <c r="J138" s="126">
        <v>116.5532</v>
      </c>
      <c r="K138" s="126">
        <v>15</v>
      </c>
    </row>
    <row r="139" spans="1:11">
      <c r="A139" s="126" t="s">
        <v>200</v>
      </c>
      <c r="B139" s="126">
        <v>1</v>
      </c>
      <c r="C139" s="126">
        <v>2</v>
      </c>
      <c r="D139" s="126" t="s">
        <v>197</v>
      </c>
      <c r="E139" s="126">
        <v>0.14410000000000001</v>
      </c>
      <c r="F139" s="126" t="s">
        <v>198</v>
      </c>
      <c r="G139" s="126">
        <v>1.44E-2</v>
      </c>
      <c r="H139" s="126">
        <v>34.399099999999997</v>
      </c>
      <c r="I139" s="126">
        <v>4.5</v>
      </c>
      <c r="J139" s="126">
        <v>34.399099999999997</v>
      </c>
      <c r="K139" s="126">
        <v>4.5</v>
      </c>
    </row>
    <row r="140" spans="1:11">
      <c r="A140" s="126" t="s">
        <v>200</v>
      </c>
      <c r="B140" s="126">
        <v>1.5</v>
      </c>
      <c r="C140" s="126">
        <v>2</v>
      </c>
      <c r="D140" s="126" t="s">
        <v>198</v>
      </c>
      <c r="E140" s="126">
        <v>8.2400000000000001E-2</v>
      </c>
      <c r="F140" s="126" t="s">
        <v>197</v>
      </c>
      <c r="G140" s="126">
        <v>8.2000000000000007E-3</v>
      </c>
      <c r="H140" s="126">
        <v>131.02789999999999</v>
      </c>
      <c r="I140" s="126">
        <v>17</v>
      </c>
      <c r="J140" s="126">
        <v>131.02789999999999</v>
      </c>
      <c r="K140" s="126">
        <v>17</v>
      </c>
    </row>
    <row r="141" spans="1:11" hidden="1">
      <c r="A141" s="126" t="s">
        <v>203</v>
      </c>
      <c r="B141" s="126">
        <v>0.2</v>
      </c>
      <c r="C141" s="126">
        <v>2</v>
      </c>
      <c r="D141" s="126" t="s">
        <v>198</v>
      </c>
      <c r="E141" s="126">
        <v>3.6400000000000002E-2</v>
      </c>
      <c r="F141" s="126" t="s">
        <v>197</v>
      </c>
      <c r="G141" s="126">
        <v>3.5999999999999999E-3</v>
      </c>
      <c r="H141" s="126">
        <v>132.40539999999999</v>
      </c>
      <c r="I141" s="126">
        <v>17.100000000000001</v>
      </c>
      <c r="J141" s="126">
        <v>132.40539999999999</v>
      </c>
      <c r="K141" s="126">
        <v>17.100000000000001</v>
      </c>
    </row>
    <row r="142" spans="1:11" hidden="1">
      <c r="A142" s="126" t="s">
        <v>203</v>
      </c>
      <c r="B142" s="126">
        <v>4</v>
      </c>
      <c r="C142" s="126">
        <v>1</v>
      </c>
      <c r="D142" s="126" t="s">
        <v>198</v>
      </c>
      <c r="E142" s="126">
        <v>0.1208</v>
      </c>
      <c r="H142" s="126">
        <v>0</v>
      </c>
      <c r="I142" s="126">
        <v>0</v>
      </c>
      <c r="J142" s="126">
        <v>0</v>
      </c>
      <c r="K142" s="126">
        <v>0</v>
      </c>
    </row>
    <row r="143" spans="1:11" hidden="1">
      <c r="A143" s="126" t="s">
        <v>203</v>
      </c>
      <c r="B143" s="126">
        <v>3</v>
      </c>
      <c r="C143" s="126">
        <v>2</v>
      </c>
      <c r="D143" s="126" t="s">
        <v>198</v>
      </c>
      <c r="E143" s="126">
        <v>0.10489999999999999</v>
      </c>
      <c r="F143" s="126" t="s">
        <v>197</v>
      </c>
      <c r="G143" s="126">
        <v>1.0500000000000001E-2</v>
      </c>
      <c r="H143" s="126">
        <v>18.464099999999998</v>
      </c>
      <c r="I143" s="126">
        <v>2.4</v>
      </c>
      <c r="J143" s="126">
        <v>58.926099999999998</v>
      </c>
      <c r="K143" s="126">
        <v>7.6</v>
      </c>
    </row>
    <row r="144" spans="1:11" hidden="1">
      <c r="A144" s="126" t="s">
        <v>203</v>
      </c>
      <c r="B144" s="126">
        <v>4</v>
      </c>
      <c r="C144" s="126">
        <v>2</v>
      </c>
      <c r="D144" s="126" t="s">
        <v>198</v>
      </c>
      <c r="E144" s="126">
        <v>0.1208</v>
      </c>
      <c r="F144" s="126" t="s">
        <v>197</v>
      </c>
      <c r="G144" s="126">
        <v>1.21E-2</v>
      </c>
      <c r="H144" s="126">
        <v>41.839100000000002</v>
      </c>
      <c r="I144" s="126">
        <v>5.4</v>
      </c>
      <c r="J144" s="126">
        <v>41.839100000000002</v>
      </c>
      <c r="K144" s="126">
        <v>5.4</v>
      </c>
    </row>
    <row r="145" spans="1:11" hidden="1">
      <c r="A145" s="126" t="s">
        <v>203</v>
      </c>
      <c r="B145" s="126">
        <v>5</v>
      </c>
      <c r="C145" s="126">
        <v>2</v>
      </c>
      <c r="D145" s="126" t="s">
        <v>198</v>
      </c>
      <c r="E145" s="126">
        <v>0.1208</v>
      </c>
      <c r="F145" s="126" t="s">
        <v>197</v>
      </c>
      <c r="G145" s="126">
        <v>1.21E-2</v>
      </c>
      <c r="H145" s="126">
        <v>41.839100000000002</v>
      </c>
      <c r="I145" s="126">
        <v>5.4</v>
      </c>
      <c r="J145" s="126">
        <v>41.839100000000002</v>
      </c>
      <c r="K145" s="126">
        <v>5.4</v>
      </c>
    </row>
    <row r="146" spans="1:11" hidden="1">
      <c r="A146" s="126" t="s">
        <v>200</v>
      </c>
      <c r="B146" s="126">
        <v>0.8</v>
      </c>
      <c r="C146" s="126">
        <v>1</v>
      </c>
      <c r="D146" s="126" t="s">
        <v>197</v>
      </c>
      <c r="E146" s="126">
        <v>0.1341</v>
      </c>
      <c r="H146" s="126">
        <v>47.100099999999998</v>
      </c>
      <c r="I146" s="126">
        <v>6.1</v>
      </c>
      <c r="J146" s="126">
        <v>47.100099999999998</v>
      </c>
      <c r="K146" s="126">
        <v>6.1</v>
      </c>
    </row>
    <row r="147" spans="1:11" hidden="1">
      <c r="A147" s="126" t="s">
        <v>202</v>
      </c>
      <c r="B147" s="126">
        <v>0.4</v>
      </c>
      <c r="C147" s="126">
        <v>2</v>
      </c>
      <c r="D147" s="126" t="s">
        <v>197</v>
      </c>
      <c r="E147" s="126">
        <v>0.11</v>
      </c>
      <c r="F147" s="126" t="s">
        <v>198</v>
      </c>
      <c r="G147" s="126">
        <v>1.0999999999999999E-2</v>
      </c>
      <c r="H147" s="126">
        <v>25.4803</v>
      </c>
      <c r="I147" s="126">
        <v>3.3</v>
      </c>
      <c r="J147" s="126">
        <v>25.4803</v>
      </c>
      <c r="K147" s="126">
        <v>3.3</v>
      </c>
    </row>
    <row r="148" spans="1:11" hidden="1">
      <c r="A148" s="126" t="s">
        <v>200</v>
      </c>
      <c r="B148" s="126">
        <v>0.6</v>
      </c>
      <c r="C148" s="126">
        <v>2</v>
      </c>
      <c r="D148" s="126" t="s">
        <v>197</v>
      </c>
      <c r="E148" s="126">
        <v>0.1241</v>
      </c>
      <c r="F148" s="126" t="s">
        <v>198</v>
      </c>
      <c r="G148" s="126">
        <v>1.24E-2</v>
      </c>
      <c r="H148" s="126">
        <v>59.805700000000002</v>
      </c>
      <c r="I148" s="126">
        <v>7.8</v>
      </c>
      <c r="J148" s="126">
        <v>59.805700000000002</v>
      </c>
      <c r="K148" s="126">
        <v>7.8</v>
      </c>
    </row>
    <row r="149" spans="1:11" hidden="1">
      <c r="A149" s="126" t="s">
        <v>202</v>
      </c>
      <c r="B149" s="126">
        <v>0.6</v>
      </c>
      <c r="C149" s="126">
        <v>2</v>
      </c>
      <c r="D149" s="126" t="s">
        <v>197</v>
      </c>
      <c r="E149" s="126">
        <v>0.12</v>
      </c>
      <c r="F149" s="126" t="s">
        <v>198</v>
      </c>
      <c r="G149" s="126">
        <v>1.2E-2</v>
      </c>
      <c r="H149" s="126">
        <v>12.779299999999999</v>
      </c>
      <c r="I149" s="126">
        <v>1.6</v>
      </c>
      <c r="J149" s="126">
        <v>12.779299999999999</v>
      </c>
      <c r="K149" s="126">
        <v>1.6</v>
      </c>
    </row>
    <row r="150" spans="1:11" hidden="1">
      <c r="A150" s="126" t="s">
        <v>202</v>
      </c>
      <c r="B150" s="126">
        <v>0.8</v>
      </c>
      <c r="C150" s="126">
        <v>2</v>
      </c>
      <c r="D150" s="126" t="s">
        <v>197</v>
      </c>
      <c r="E150" s="126">
        <v>0.13</v>
      </c>
      <c r="F150" s="126" t="s">
        <v>198</v>
      </c>
      <c r="G150" s="126">
        <v>1.2999999999999999E-2</v>
      </c>
      <c r="H150" s="126">
        <v>7.3700000000000002E-2</v>
      </c>
      <c r="I150" s="126">
        <v>0</v>
      </c>
      <c r="J150" s="126">
        <v>7.3700000000000002E-2</v>
      </c>
      <c r="K150" s="126">
        <v>0</v>
      </c>
    </row>
    <row r="151" spans="1:11" hidden="1">
      <c r="A151" s="127" t="s">
        <v>203</v>
      </c>
      <c r="B151" s="127">
        <v>0.2</v>
      </c>
      <c r="C151" s="127">
        <v>1</v>
      </c>
      <c r="D151" s="127" t="s">
        <v>197</v>
      </c>
      <c r="E151" s="127">
        <v>0.1022</v>
      </c>
      <c r="F151" s="127"/>
      <c r="G151" s="127"/>
      <c r="H151" s="127">
        <v>78.454099999999997</v>
      </c>
      <c r="I151" s="127">
        <v>10.1</v>
      </c>
      <c r="J151" s="127">
        <v>78.454099999999997</v>
      </c>
      <c r="K151" s="127">
        <v>10.1</v>
      </c>
    </row>
    <row r="152" spans="1:11" hidden="1">
      <c r="A152" s="126" t="s">
        <v>203</v>
      </c>
      <c r="B152" s="126">
        <v>0.2</v>
      </c>
      <c r="C152" s="126">
        <v>2</v>
      </c>
      <c r="D152" s="126" t="s">
        <v>197</v>
      </c>
      <c r="E152" s="126">
        <v>0.1022</v>
      </c>
      <c r="F152" s="126" t="s">
        <v>198</v>
      </c>
      <c r="G152" s="126">
        <v>1.0200000000000001E-2</v>
      </c>
      <c r="H152" s="126">
        <v>78.454099999999997</v>
      </c>
      <c r="I152" s="126">
        <v>10.1</v>
      </c>
      <c r="J152" s="126">
        <v>78.454099999999997</v>
      </c>
      <c r="K152" s="126">
        <v>10.1</v>
      </c>
    </row>
    <row r="153" spans="1:11" hidden="1">
      <c r="A153" s="126" t="s">
        <v>202</v>
      </c>
      <c r="B153" s="126">
        <v>0.2</v>
      </c>
      <c r="C153" s="126">
        <v>2</v>
      </c>
      <c r="D153" s="126" t="s">
        <v>198</v>
      </c>
      <c r="E153" s="126">
        <v>9.7000000000000003E-3</v>
      </c>
      <c r="F153" s="126" t="s">
        <v>197</v>
      </c>
      <c r="G153" s="126">
        <v>1E-3</v>
      </c>
      <c r="H153" s="126">
        <v>41.868200000000002</v>
      </c>
      <c r="I153" s="126">
        <v>5.4</v>
      </c>
      <c r="J153" s="126">
        <v>41.868200000000002</v>
      </c>
      <c r="K153" s="126">
        <v>5.4</v>
      </c>
    </row>
    <row r="154" spans="1:11" hidden="1">
      <c r="A154" s="126" t="s">
        <v>202</v>
      </c>
      <c r="B154" s="126">
        <v>4</v>
      </c>
      <c r="C154" s="126">
        <v>1</v>
      </c>
      <c r="D154" s="126" t="s">
        <v>197</v>
      </c>
      <c r="E154" s="126">
        <v>0.26579999999999998</v>
      </c>
      <c r="H154" s="126">
        <v>0</v>
      </c>
      <c r="I154" s="126">
        <v>0</v>
      </c>
      <c r="J154" s="126">
        <v>0</v>
      </c>
      <c r="K154" s="126">
        <v>0</v>
      </c>
    </row>
    <row r="155" spans="1:11" hidden="1">
      <c r="A155" s="126" t="s">
        <v>202</v>
      </c>
      <c r="B155" s="126">
        <v>3</v>
      </c>
      <c r="C155" s="126">
        <v>2</v>
      </c>
      <c r="D155" s="126" t="s">
        <v>197</v>
      </c>
      <c r="E155" s="126">
        <v>0.22389999999999999</v>
      </c>
      <c r="F155" s="126" t="s">
        <v>198</v>
      </c>
      <c r="G155" s="126">
        <v>2.24E-2</v>
      </c>
      <c r="H155" s="126">
        <v>0</v>
      </c>
      <c r="I155" s="126">
        <v>0</v>
      </c>
      <c r="J155" s="126">
        <v>0</v>
      </c>
      <c r="K155" s="126">
        <v>0</v>
      </c>
    </row>
    <row r="156" spans="1:11" hidden="1">
      <c r="A156" s="126" t="s">
        <v>202</v>
      </c>
      <c r="B156" s="126">
        <v>4</v>
      </c>
      <c r="C156" s="126">
        <v>2</v>
      </c>
      <c r="D156" s="126" t="s">
        <v>197</v>
      </c>
      <c r="E156" s="126">
        <v>0.26579999999999998</v>
      </c>
      <c r="F156" s="126" t="s">
        <v>198</v>
      </c>
      <c r="G156" s="126">
        <v>2.6599999999999999E-2</v>
      </c>
      <c r="H156" s="126">
        <v>0</v>
      </c>
      <c r="I156" s="126">
        <v>0</v>
      </c>
      <c r="J156" s="126">
        <v>0</v>
      </c>
      <c r="K156" s="126">
        <v>0</v>
      </c>
    </row>
    <row r="157" spans="1:11" hidden="1">
      <c r="A157" s="126" t="s">
        <v>202</v>
      </c>
      <c r="B157" s="126">
        <v>5</v>
      </c>
      <c r="C157" s="126">
        <v>2</v>
      </c>
      <c r="D157" s="126" t="s">
        <v>197</v>
      </c>
      <c r="E157" s="126">
        <v>0.30320000000000003</v>
      </c>
      <c r="F157" s="126" t="s">
        <v>198</v>
      </c>
      <c r="G157" s="126">
        <v>3.0300000000000001E-2</v>
      </c>
      <c r="H157" s="126">
        <v>0</v>
      </c>
      <c r="I157" s="126">
        <v>0</v>
      </c>
      <c r="J157" s="126">
        <v>0</v>
      </c>
      <c r="K157" s="126">
        <v>0</v>
      </c>
    </row>
    <row r="158" spans="1:11" hidden="1">
      <c r="A158" s="126" t="s">
        <v>202</v>
      </c>
      <c r="B158" s="126">
        <v>0.2</v>
      </c>
      <c r="C158" s="126">
        <v>2</v>
      </c>
      <c r="D158" s="126" t="s">
        <v>197</v>
      </c>
      <c r="E158" s="126">
        <v>0.1</v>
      </c>
      <c r="F158" s="126" t="s">
        <v>198</v>
      </c>
      <c r="G158" s="126">
        <v>0.01</v>
      </c>
      <c r="H158" s="126">
        <v>38.185899999999997</v>
      </c>
      <c r="I158" s="126">
        <v>4.9000000000000004</v>
      </c>
      <c r="J158" s="126">
        <v>38.185899999999997</v>
      </c>
      <c r="K158" s="126">
        <v>4.9000000000000004</v>
      </c>
    </row>
    <row r="159" spans="1:11" hidden="1">
      <c r="A159" s="126" t="s">
        <v>202</v>
      </c>
      <c r="B159" s="126">
        <v>0.4</v>
      </c>
      <c r="C159" s="126">
        <v>2</v>
      </c>
      <c r="D159" s="126" t="s">
        <v>198</v>
      </c>
      <c r="E159" s="126">
        <v>1.46E-2</v>
      </c>
      <c r="F159" s="126" t="s">
        <v>197</v>
      </c>
      <c r="G159" s="126">
        <v>1.5E-3</v>
      </c>
      <c r="H159" s="126">
        <v>36.625</v>
      </c>
      <c r="I159" s="126">
        <v>4.7</v>
      </c>
      <c r="J159" s="126">
        <v>36.625</v>
      </c>
      <c r="K159" s="126">
        <v>4.7</v>
      </c>
    </row>
    <row r="160" spans="1:11" hidden="1">
      <c r="A160" s="126" t="s">
        <v>202</v>
      </c>
      <c r="B160" s="126">
        <v>0.2</v>
      </c>
      <c r="C160" s="126">
        <v>1</v>
      </c>
      <c r="D160" s="126" t="s">
        <v>198</v>
      </c>
      <c r="E160" s="126">
        <v>9.7000000000000003E-3</v>
      </c>
      <c r="H160" s="126">
        <v>10.0152</v>
      </c>
      <c r="I160" s="126">
        <v>1.3</v>
      </c>
      <c r="J160" s="126">
        <v>10.0152</v>
      </c>
      <c r="K160" s="126">
        <v>1.3</v>
      </c>
    </row>
    <row r="161" spans="1:11" hidden="1">
      <c r="A161" s="126" t="s">
        <v>202</v>
      </c>
      <c r="B161" s="126">
        <v>0.6</v>
      </c>
      <c r="C161" s="126">
        <v>2</v>
      </c>
      <c r="D161" s="126" t="s">
        <v>198</v>
      </c>
      <c r="E161" s="126">
        <v>1.83E-2</v>
      </c>
      <c r="F161" s="126" t="s">
        <v>197</v>
      </c>
      <c r="G161" s="126">
        <v>1.8E-3</v>
      </c>
      <c r="H161" s="126">
        <v>32.591900000000003</v>
      </c>
      <c r="I161" s="126">
        <v>4.2</v>
      </c>
      <c r="J161" s="126">
        <v>32.591900000000003</v>
      </c>
      <c r="K161" s="126">
        <v>4.2</v>
      </c>
    </row>
    <row r="162" spans="1:11" hidden="1">
      <c r="A162" s="126" t="s">
        <v>202</v>
      </c>
      <c r="B162" s="126">
        <v>0.8</v>
      </c>
      <c r="C162" s="126">
        <v>2</v>
      </c>
      <c r="D162" s="126" t="s">
        <v>198</v>
      </c>
      <c r="E162" s="126">
        <v>1.83E-2</v>
      </c>
      <c r="F162" s="126" t="s">
        <v>197</v>
      </c>
      <c r="G162" s="126">
        <v>1.8E-3</v>
      </c>
      <c r="H162" s="126">
        <v>32.591900000000003</v>
      </c>
      <c r="I162" s="126">
        <v>4.2</v>
      </c>
      <c r="J162" s="126">
        <v>32.591900000000003</v>
      </c>
      <c r="K162" s="126">
        <v>4.2</v>
      </c>
    </row>
    <row r="163" spans="1:11" hidden="1">
      <c r="A163" s="126" t="s">
        <v>200</v>
      </c>
      <c r="B163" s="126">
        <v>3</v>
      </c>
      <c r="C163" s="126">
        <v>2</v>
      </c>
      <c r="D163" s="126" t="s">
        <v>198</v>
      </c>
      <c r="E163" s="126">
        <v>0.11890000000000001</v>
      </c>
      <c r="F163" s="126" t="s">
        <v>197</v>
      </c>
      <c r="G163" s="126">
        <v>1.1900000000000001E-2</v>
      </c>
      <c r="H163" s="126">
        <v>91.745000000000005</v>
      </c>
      <c r="I163" s="126">
        <v>11.9</v>
      </c>
      <c r="J163" s="126">
        <v>91.745000000000005</v>
      </c>
      <c r="K163" s="126">
        <v>11.9</v>
      </c>
    </row>
    <row r="164" spans="1:11">
      <c r="A164" s="126" t="s">
        <v>200</v>
      </c>
      <c r="B164" s="126">
        <v>1.5</v>
      </c>
      <c r="C164" s="126">
        <v>1</v>
      </c>
      <c r="D164" s="126" t="s">
        <v>198</v>
      </c>
      <c r="E164" s="126">
        <v>8.2400000000000001E-2</v>
      </c>
      <c r="H164" s="126">
        <v>106.47280000000001</v>
      </c>
      <c r="I164" s="126">
        <v>13.8</v>
      </c>
      <c r="J164" s="126">
        <v>106.47280000000001</v>
      </c>
      <c r="K164" s="126">
        <v>13.8</v>
      </c>
    </row>
    <row r="165" spans="1:11" hidden="1">
      <c r="A165" s="126" t="s">
        <v>203</v>
      </c>
      <c r="B165" s="126">
        <v>0</v>
      </c>
      <c r="C165" s="126">
        <v>2</v>
      </c>
      <c r="D165" s="126" t="s">
        <v>198</v>
      </c>
      <c r="E165" s="126">
        <v>2.9399999999999999E-2</v>
      </c>
      <c r="F165" s="126" t="s">
        <v>197</v>
      </c>
      <c r="G165" s="126">
        <v>2.8999999999999998E-3</v>
      </c>
      <c r="H165" s="126">
        <v>104.38590000000001</v>
      </c>
      <c r="I165" s="126">
        <v>13.5</v>
      </c>
      <c r="J165" s="126">
        <v>138.3235</v>
      </c>
      <c r="K165" s="126">
        <v>17.8</v>
      </c>
    </row>
    <row r="166" spans="1:11" hidden="1">
      <c r="A166" s="126" t="s">
        <v>203</v>
      </c>
      <c r="B166" s="126">
        <v>5</v>
      </c>
      <c r="C166" s="126">
        <v>1</v>
      </c>
      <c r="D166" s="126" t="s">
        <v>198</v>
      </c>
      <c r="E166" s="126">
        <v>0.1208</v>
      </c>
      <c r="H166" s="126">
        <v>0</v>
      </c>
      <c r="I166" s="126">
        <v>0</v>
      </c>
      <c r="J166" s="126">
        <v>0</v>
      </c>
      <c r="K166" s="126">
        <v>0</v>
      </c>
    </row>
    <row r="167" spans="1:11" hidden="1">
      <c r="A167" s="126" t="s">
        <v>202</v>
      </c>
      <c r="B167" s="126">
        <v>3</v>
      </c>
      <c r="C167" s="126">
        <v>2</v>
      </c>
      <c r="D167" s="126" t="s">
        <v>198</v>
      </c>
      <c r="E167" s="126">
        <v>1.83E-2</v>
      </c>
      <c r="F167" s="126" t="s">
        <v>197</v>
      </c>
      <c r="G167" s="126">
        <v>1.8E-3</v>
      </c>
      <c r="H167" s="126">
        <v>32.591900000000003</v>
      </c>
      <c r="I167" s="126">
        <v>4.2</v>
      </c>
      <c r="J167" s="126">
        <v>32.591900000000003</v>
      </c>
      <c r="K167" s="126">
        <v>4.2</v>
      </c>
    </row>
    <row r="168" spans="1:11" hidden="1">
      <c r="A168" s="126" t="s">
        <v>202</v>
      </c>
      <c r="B168" s="126">
        <v>4</v>
      </c>
      <c r="C168" s="126">
        <v>2</v>
      </c>
      <c r="D168" s="126" t="s">
        <v>198</v>
      </c>
      <c r="E168" s="126">
        <v>1.83E-2</v>
      </c>
      <c r="F168" s="126" t="s">
        <v>197</v>
      </c>
      <c r="G168" s="126">
        <v>1.8E-3</v>
      </c>
      <c r="H168" s="126">
        <v>32.591900000000003</v>
      </c>
      <c r="I168" s="126">
        <v>4.2</v>
      </c>
      <c r="J168" s="126">
        <v>32.591900000000003</v>
      </c>
      <c r="K168" s="126">
        <v>4.2</v>
      </c>
    </row>
    <row r="169" spans="1:11" hidden="1">
      <c r="A169" s="126" t="s">
        <v>202</v>
      </c>
      <c r="B169" s="126">
        <v>5</v>
      </c>
      <c r="C169" s="126">
        <v>2</v>
      </c>
      <c r="D169" s="126" t="s">
        <v>198</v>
      </c>
      <c r="E169" s="126">
        <v>1.83E-2</v>
      </c>
      <c r="F169" s="126" t="s">
        <v>197</v>
      </c>
      <c r="G169" s="126">
        <v>1.8E-3</v>
      </c>
      <c r="H169" s="126">
        <v>32.591900000000003</v>
      </c>
      <c r="I169" s="126">
        <v>4.2</v>
      </c>
      <c r="J169" s="126">
        <v>32.591900000000003</v>
      </c>
      <c r="K169" s="126">
        <v>4.2</v>
      </c>
    </row>
    <row r="170" spans="1:11" hidden="1">
      <c r="A170" s="126" t="s">
        <v>200</v>
      </c>
      <c r="B170" s="126">
        <v>0.8</v>
      </c>
      <c r="C170" s="126">
        <v>2</v>
      </c>
      <c r="D170" s="126" t="s">
        <v>197</v>
      </c>
      <c r="E170" s="126">
        <v>0.1341</v>
      </c>
      <c r="F170" s="126" t="s">
        <v>198</v>
      </c>
      <c r="G170" s="126">
        <v>1.34E-2</v>
      </c>
      <c r="H170" s="126">
        <v>47.100099999999998</v>
      </c>
      <c r="I170" s="126">
        <v>6.1</v>
      </c>
      <c r="J170" s="126">
        <v>47.100099999999998</v>
      </c>
      <c r="K170" s="126">
        <v>6.1</v>
      </c>
    </row>
    <row r="171" spans="1:11">
      <c r="A171" s="126" t="s">
        <v>200</v>
      </c>
      <c r="B171" s="126">
        <v>1.5</v>
      </c>
      <c r="C171" s="126">
        <v>1</v>
      </c>
      <c r="D171" s="126" t="s">
        <v>197</v>
      </c>
      <c r="E171" s="126">
        <v>0.1691</v>
      </c>
      <c r="H171" s="126">
        <v>2.6396999999999999</v>
      </c>
      <c r="I171" s="126">
        <v>0.3</v>
      </c>
      <c r="J171" s="126">
        <v>2.6396999999999999</v>
      </c>
      <c r="K171" s="126">
        <v>0.3</v>
      </c>
    </row>
    <row r="172" spans="1:11">
      <c r="A172" s="126" t="s">
        <v>200</v>
      </c>
      <c r="B172" s="126">
        <v>1.5</v>
      </c>
      <c r="C172" s="126">
        <v>2</v>
      </c>
      <c r="D172" s="126" t="s">
        <v>197</v>
      </c>
      <c r="E172" s="126">
        <v>0.1691</v>
      </c>
      <c r="F172" s="126" t="s">
        <v>198</v>
      </c>
      <c r="G172" s="126">
        <v>1.6899999999999998E-2</v>
      </c>
      <c r="H172" s="126">
        <v>2.6396999999999999</v>
      </c>
      <c r="I172" s="126">
        <v>0.3</v>
      </c>
      <c r="J172" s="126">
        <v>2.6396999999999999</v>
      </c>
      <c r="K172" s="126">
        <v>0.3</v>
      </c>
    </row>
    <row r="173" spans="1:11" hidden="1">
      <c r="A173" s="126" t="s">
        <v>200</v>
      </c>
      <c r="B173" s="126">
        <v>4</v>
      </c>
      <c r="C173" s="126">
        <v>2</v>
      </c>
      <c r="D173" s="126" t="s">
        <v>198</v>
      </c>
      <c r="E173" s="126">
        <v>0.14330000000000001</v>
      </c>
      <c r="F173" s="126" t="s">
        <v>197</v>
      </c>
      <c r="G173" s="126">
        <v>1.43E-2</v>
      </c>
      <c r="H173" s="126">
        <v>35.7121</v>
      </c>
      <c r="I173" s="126">
        <v>4.5999999999999996</v>
      </c>
      <c r="J173" s="126">
        <v>65.304299999999998</v>
      </c>
      <c r="K173" s="126">
        <v>8.5</v>
      </c>
    </row>
    <row r="174" spans="1:11" hidden="1">
      <c r="A174" s="126" t="s">
        <v>200</v>
      </c>
      <c r="B174" s="126">
        <v>3</v>
      </c>
      <c r="C174" s="126">
        <v>1</v>
      </c>
      <c r="D174" s="126" t="s">
        <v>198</v>
      </c>
      <c r="E174" s="126">
        <v>0.11890000000000001</v>
      </c>
      <c r="H174" s="126">
        <v>64.016400000000004</v>
      </c>
      <c r="I174" s="126">
        <v>8.3000000000000007</v>
      </c>
      <c r="J174" s="126">
        <v>64.016400000000004</v>
      </c>
      <c r="K174" s="126">
        <v>8.3000000000000007</v>
      </c>
    </row>
    <row r="175" spans="1:11">
      <c r="A175" s="126" t="s">
        <v>200</v>
      </c>
      <c r="B175" s="126">
        <v>2</v>
      </c>
      <c r="C175" s="126">
        <v>2</v>
      </c>
      <c r="D175" s="126" t="s">
        <v>198</v>
      </c>
      <c r="E175" s="126">
        <v>9.4500000000000001E-2</v>
      </c>
      <c r="F175" s="126" t="s">
        <v>197</v>
      </c>
      <c r="G175" s="126">
        <v>9.4999999999999998E-3</v>
      </c>
      <c r="H175" s="126">
        <v>117.931</v>
      </c>
      <c r="I175" s="126">
        <v>15.3</v>
      </c>
      <c r="J175" s="126">
        <v>117.931</v>
      </c>
      <c r="K175" s="126">
        <v>15.3</v>
      </c>
    </row>
    <row r="176" spans="1:11">
      <c r="A176" s="126" t="s">
        <v>200</v>
      </c>
      <c r="B176" s="126">
        <v>2</v>
      </c>
      <c r="C176" s="126">
        <v>1</v>
      </c>
      <c r="D176" s="126" t="s">
        <v>198</v>
      </c>
      <c r="E176" s="126">
        <v>9.4500000000000001E-2</v>
      </c>
      <c r="H176" s="126">
        <v>92.320700000000002</v>
      </c>
      <c r="I176" s="126">
        <v>12</v>
      </c>
      <c r="J176" s="126">
        <v>92.320700000000002</v>
      </c>
      <c r="K176" s="126">
        <v>12</v>
      </c>
    </row>
    <row r="177" spans="1:11">
      <c r="A177" s="126" t="s">
        <v>200</v>
      </c>
      <c r="B177" s="126">
        <v>2</v>
      </c>
      <c r="C177" s="126">
        <v>1</v>
      </c>
      <c r="D177" s="126" t="s">
        <v>197</v>
      </c>
      <c r="E177" s="126">
        <v>0.19070000000000001</v>
      </c>
      <c r="H177" s="126">
        <v>0</v>
      </c>
      <c r="I177" s="126">
        <v>0</v>
      </c>
      <c r="J177" s="126">
        <v>0</v>
      </c>
      <c r="K177" s="126">
        <v>0</v>
      </c>
    </row>
    <row r="178" spans="1:11">
      <c r="A178" s="126" t="s">
        <v>200</v>
      </c>
      <c r="B178" s="126">
        <v>2</v>
      </c>
      <c r="C178" s="126">
        <v>2</v>
      </c>
      <c r="D178" s="126" t="s">
        <v>197</v>
      </c>
      <c r="E178" s="126">
        <v>0.19070000000000001</v>
      </c>
      <c r="F178" s="126" t="s">
        <v>198</v>
      </c>
      <c r="G178" s="126">
        <v>1.9099999999999999E-2</v>
      </c>
      <c r="H178" s="126">
        <v>0</v>
      </c>
      <c r="I178" s="126">
        <v>0</v>
      </c>
      <c r="J178" s="126">
        <v>0</v>
      </c>
      <c r="K178" s="126">
        <v>0</v>
      </c>
    </row>
    <row r="179" spans="1:11" hidden="1">
      <c r="A179" s="126" t="s">
        <v>200</v>
      </c>
      <c r="B179" s="126">
        <v>5</v>
      </c>
      <c r="C179" s="126">
        <v>2</v>
      </c>
      <c r="D179" s="126" t="s">
        <v>198</v>
      </c>
      <c r="E179" s="126">
        <v>0.1676</v>
      </c>
      <c r="F179" s="126" t="s">
        <v>197</v>
      </c>
      <c r="G179" s="126">
        <v>1.6799999999999999E-2</v>
      </c>
      <c r="H179" s="126">
        <v>7.4077999999999999</v>
      </c>
      <c r="I179" s="126">
        <v>1</v>
      </c>
      <c r="J179" s="126">
        <v>38.211199999999998</v>
      </c>
      <c r="K179" s="126">
        <v>5</v>
      </c>
    </row>
    <row r="180" spans="1:11" hidden="1">
      <c r="A180" s="126" t="s">
        <v>200</v>
      </c>
      <c r="B180" s="126">
        <v>4</v>
      </c>
      <c r="C180" s="126">
        <v>1</v>
      </c>
      <c r="D180" s="126" t="s">
        <v>198</v>
      </c>
      <c r="E180" s="126">
        <v>0.14330000000000001</v>
      </c>
      <c r="H180" s="126">
        <v>35.7121</v>
      </c>
      <c r="I180" s="126">
        <v>4.5999999999999996</v>
      </c>
      <c r="J180" s="126">
        <v>35.7121</v>
      </c>
      <c r="K180" s="126">
        <v>4.5999999999999996</v>
      </c>
    </row>
    <row r="181" spans="1:11" hidden="1">
      <c r="A181" s="126" t="s">
        <v>203</v>
      </c>
      <c r="B181" s="126">
        <v>0</v>
      </c>
      <c r="C181" s="126">
        <v>1</v>
      </c>
      <c r="D181" s="126" t="s">
        <v>197</v>
      </c>
      <c r="E181" s="126">
        <v>9.1899999999999996E-2</v>
      </c>
      <c r="H181" s="126">
        <v>90.588499999999996</v>
      </c>
      <c r="I181" s="126">
        <v>11.7</v>
      </c>
      <c r="J181" s="126">
        <v>90.588499999999996</v>
      </c>
      <c r="K181" s="126">
        <v>11.7</v>
      </c>
    </row>
    <row r="182" spans="1:11" hidden="1">
      <c r="A182" s="126" t="s">
        <v>203</v>
      </c>
      <c r="B182" s="126">
        <v>0</v>
      </c>
      <c r="C182" s="126">
        <v>2</v>
      </c>
      <c r="D182" s="126" t="s">
        <v>197</v>
      </c>
      <c r="E182" s="126">
        <v>9.1899999999999996E-2</v>
      </c>
      <c r="F182" s="126" t="s">
        <v>198</v>
      </c>
      <c r="G182" s="126">
        <v>9.1999999999999998E-3</v>
      </c>
      <c r="H182" s="126">
        <v>90.588499999999996</v>
      </c>
      <c r="I182" s="126">
        <v>11.7</v>
      </c>
      <c r="J182" s="126">
        <v>90.588499999999996</v>
      </c>
      <c r="K182" s="126">
        <v>11.7</v>
      </c>
    </row>
    <row r="183" spans="1:11" hidden="1">
      <c r="A183" s="126" t="s">
        <v>200</v>
      </c>
      <c r="B183" s="126">
        <v>5</v>
      </c>
      <c r="C183" s="126">
        <v>1</v>
      </c>
      <c r="D183" s="126" t="s">
        <v>198</v>
      </c>
      <c r="E183" s="126">
        <v>0.1676</v>
      </c>
      <c r="H183" s="126">
        <v>7.4077999999999999</v>
      </c>
      <c r="I183" s="126">
        <v>1</v>
      </c>
      <c r="J183" s="126">
        <v>7.4077999999999999</v>
      </c>
      <c r="K183" s="126">
        <v>1</v>
      </c>
    </row>
    <row r="184" spans="1:11" hidden="1">
      <c r="A184" s="126" t="s">
        <v>202</v>
      </c>
      <c r="B184" s="126">
        <v>5</v>
      </c>
      <c r="C184" s="126">
        <v>1</v>
      </c>
      <c r="D184" s="126" t="s">
        <v>197</v>
      </c>
      <c r="E184" s="126">
        <v>0.30320000000000003</v>
      </c>
      <c r="H184" s="126">
        <v>0</v>
      </c>
      <c r="I184" s="126">
        <v>0</v>
      </c>
      <c r="J184" s="126">
        <v>0</v>
      </c>
      <c r="K184" s="126">
        <v>0</v>
      </c>
    </row>
    <row r="185" spans="1:11" hidden="1">
      <c r="A185" s="126" t="s">
        <v>202</v>
      </c>
      <c r="B185" s="126">
        <v>0</v>
      </c>
      <c r="C185" s="126">
        <v>2</v>
      </c>
      <c r="D185" s="126" t="s">
        <v>197</v>
      </c>
      <c r="E185" s="126">
        <v>8.9700000000000002E-2</v>
      </c>
      <c r="F185" s="126" t="s">
        <v>198</v>
      </c>
      <c r="G185" s="126">
        <v>8.9999999999999993E-3</v>
      </c>
      <c r="H185" s="126">
        <v>50.329500000000003</v>
      </c>
      <c r="I185" s="126">
        <v>6.5</v>
      </c>
      <c r="J185" s="126">
        <v>50.329500000000003</v>
      </c>
      <c r="K185" s="126">
        <v>6.5</v>
      </c>
    </row>
    <row r="186" spans="1:11" hidden="1">
      <c r="A186" s="126" t="s">
        <v>202</v>
      </c>
      <c r="B186" s="126">
        <v>0</v>
      </c>
      <c r="C186" s="126">
        <v>2</v>
      </c>
      <c r="D186" s="126" t="s">
        <v>198</v>
      </c>
      <c r="E186" s="126">
        <v>4.4999999999999997E-3</v>
      </c>
      <c r="F186" s="126" t="s">
        <v>197</v>
      </c>
      <c r="G186" s="126">
        <v>4.0000000000000002E-4</v>
      </c>
      <c r="H186" s="126">
        <v>47.232799999999997</v>
      </c>
      <c r="I186" s="126">
        <v>6.1</v>
      </c>
      <c r="J186" s="126">
        <v>47.232799999999997</v>
      </c>
      <c r="K186" s="126">
        <v>6.1</v>
      </c>
    </row>
    <row r="187" spans="1:11" hidden="1">
      <c r="A187" s="126" t="s">
        <v>200</v>
      </c>
      <c r="B187" s="126">
        <v>3</v>
      </c>
      <c r="C187" s="126">
        <v>1</v>
      </c>
      <c r="D187" s="126" t="s">
        <v>197</v>
      </c>
      <c r="E187" s="126">
        <v>0.2334</v>
      </c>
      <c r="H187" s="126">
        <v>0</v>
      </c>
      <c r="I187" s="126">
        <v>0</v>
      </c>
      <c r="J187" s="126">
        <v>0</v>
      </c>
      <c r="K187" s="126">
        <v>0</v>
      </c>
    </row>
    <row r="188" spans="1:11" hidden="1">
      <c r="A188" s="126" t="s">
        <v>200</v>
      </c>
      <c r="B188" s="126">
        <v>4</v>
      </c>
      <c r="C188" s="126">
        <v>1</v>
      </c>
      <c r="D188" s="126" t="s">
        <v>197</v>
      </c>
      <c r="E188" s="126">
        <v>0.27600000000000002</v>
      </c>
      <c r="H188" s="126">
        <v>0</v>
      </c>
      <c r="I188" s="126">
        <v>0</v>
      </c>
      <c r="J188" s="126">
        <v>0</v>
      </c>
      <c r="K188" s="126">
        <v>0</v>
      </c>
    </row>
    <row r="189" spans="1:11" hidden="1">
      <c r="A189" s="126" t="s">
        <v>200</v>
      </c>
      <c r="B189" s="126">
        <v>5</v>
      </c>
      <c r="C189" s="126">
        <v>1</v>
      </c>
      <c r="D189" s="126" t="s">
        <v>197</v>
      </c>
      <c r="E189" s="126">
        <v>0.317</v>
      </c>
      <c r="H189" s="126">
        <v>0</v>
      </c>
      <c r="I189" s="126">
        <v>0</v>
      </c>
      <c r="J189" s="126">
        <v>0</v>
      </c>
      <c r="K189" s="126">
        <v>0</v>
      </c>
    </row>
    <row r="190" spans="1:11" hidden="1">
      <c r="A190" s="126" t="s">
        <v>202</v>
      </c>
      <c r="B190" s="126">
        <v>0</v>
      </c>
      <c r="C190" s="126">
        <v>1</v>
      </c>
      <c r="D190" s="126" t="s">
        <v>198</v>
      </c>
      <c r="E190" s="126">
        <v>4.4999999999999997E-3</v>
      </c>
      <c r="H190" s="126">
        <v>15.829000000000001</v>
      </c>
      <c r="I190" s="126">
        <v>2</v>
      </c>
      <c r="J190" s="126">
        <v>15.829000000000001</v>
      </c>
      <c r="K190" s="126">
        <v>2</v>
      </c>
    </row>
    <row r="191" spans="1:11" hidden="1">
      <c r="A191" s="126" t="s">
        <v>200</v>
      </c>
      <c r="B191" s="126">
        <v>3</v>
      </c>
      <c r="C191" s="126">
        <v>2</v>
      </c>
      <c r="D191" s="126" t="s">
        <v>197</v>
      </c>
      <c r="E191" s="126">
        <v>0.2334</v>
      </c>
      <c r="F191" s="126" t="s">
        <v>198</v>
      </c>
      <c r="G191" s="126">
        <v>2.3300000000000001E-2</v>
      </c>
      <c r="H191" s="126">
        <v>0</v>
      </c>
      <c r="I191" s="126">
        <v>0</v>
      </c>
      <c r="J191" s="126">
        <v>0</v>
      </c>
      <c r="K191" s="126">
        <v>0</v>
      </c>
    </row>
    <row r="192" spans="1:11" hidden="1">
      <c r="A192" s="126" t="s">
        <v>200</v>
      </c>
      <c r="B192" s="126">
        <v>4</v>
      </c>
      <c r="C192" s="126">
        <v>2</v>
      </c>
      <c r="D192" s="126" t="s">
        <v>197</v>
      </c>
      <c r="E192" s="126">
        <v>0.27600000000000002</v>
      </c>
      <c r="F192" s="126" t="s">
        <v>198</v>
      </c>
      <c r="G192" s="126">
        <v>2.76E-2</v>
      </c>
      <c r="H192" s="126">
        <v>0</v>
      </c>
      <c r="I192" s="126">
        <v>0</v>
      </c>
      <c r="J192" s="126">
        <v>0</v>
      </c>
      <c r="K192" s="126">
        <v>0</v>
      </c>
    </row>
    <row r="193" spans="1:11" hidden="1">
      <c r="A193" s="126" t="s">
        <v>200</v>
      </c>
      <c r="B193" s="126">
        <v>5</v>
      </c>
      <c r="C193" s="126">
        <v>2</v>
      </c>
      <c r="D193" s="126" t="s">
        <v>197</v>
      </c>
      <c r="E193" s="126">
        <v>0.317</v>
      </c>
      <c r="F193" s="126" t="s">
        <v>198</v>
      </c>
      <c r="G193" s="126">
        <v>3.1699999999999999E-2</v>
      </c>
      <c r="H193" s="126">
        <v>0</v>
      </c>
      <c r="I193" s="126">
        <v>0</v>
      </c>
      <c r="J193" s="126">
        <v>0</v>
      </c>
      <c r="K193" s="126">
        <v>0</v>
      </c>
    </row>
    <row r="194" spans="1:11" hidden="1">
      <c r="A194" s="126" t="s">
        <v>201</v>
      </c>
      <c r="B194" s="126">
        <v>0.2</v>
      </c>
      <c r="C194" s="126">
        <v>2</v>
      </c>
      <c r="D194" s="126" t="s">
        <v>197</v>
      </c>
      <c r="E194" s="126">
        <v>0.1096</v>
      </c>
      <c r="F194" s="126" t="s">
        <v>198</v>
      </c>
      <c r="G194" s="126">
        <v>1.0999999999999999E-2</v>
      </c>
      <c r="H194" s="126">
        <v>79.573599999999999</v>
      </c>
      <c r="I194" s="126">
        <v>10.3</v>
      </c>
      <c r="J194" s="126">
        <v>79.573599999999999</v>
      </c>
      <c r="K194" s="126">
        <v>10.3</v>
      </c>
    </row>
    <row r="195" spans="1:11" hidden="1">
      <c r="A195" s="126" t="s">
        <v>201</v>
      </c>
      <c r="B195" s="126">
        <v>0.4</v>
      </c>
      <c r="C195" s="126">
        <v>2</v>
      </c>
      <c r="D195" s="126" t="s">
        <v>197</v>
      </c>
      <c r="E195" s="126">
        <v>0.1196</v>
      </c>
      <c r="F195" s="126" t="s">
        <v>198</v>
      </c>
      <c r="G195" s="126">
        <v>1.2E-2</v>
      </c>
      <c r="H195" s="126">
        <v>66.867999999999995</v>
      </c>
      <c r="I195" s="126">
        <v>8.6999999999999993</v>
      </c>
      <c r="J195" s="126">
        <v>66.867999999999995</v>
      </c>
      <c r="K195" s="126">
        <v>8.6999999999999993</v>
      </c>
    </row>
    <row r="196" spans="1:11" hidden="1">
      <c r="A196" s="126" t="s">
        <v>201</v>
      </c>
      <c r="B196" s="126">
        <v>0.5</v>
      </c>
      <c r="C196" s="126">
        <v>2</v>
      </c>
      <c r="D196" s="126" t="s">
        <v>197</v>
      </c>
      <c r="E196" s="126">
        <v>0.1246</v>
      </c>
      <c r="F196" s="126" t="s">
        <v>198</v>
      </c>
      <c r="G196" s="126">
        <v>1.2500000000000001E-2</v>
      </c>
      <c r="H196" s="126">
        <v>60.519799999999996</v>
      </c>
      <c r="I196" s="126">
        <v>7.8</v>
      </c>
      <c r="J196" s="126">
        <v>60.519799999999996</v>
      </c>
      <c r="K196" s="126">
        <v>7.8</v>
      </c>
    </row>
    <row r="197" spans="1:11" hidden="1">
      <c r="A197" s="126" t="s">
        <v>201</v>
      </c>
      <c r="B197" s="126">
        <v>0.6</v>
      </c>
      <c r="C197" s="126">
        <v>2</v>
      </c>
      <c r="D197" s="126" t="s">
        <v>197</v>
      </c>
      <c r="E197" s="126">
        <v>0.12959999999999999</v>
      </c>
      <c r="F197" s="126" t="s">
        <v>198</v>
      </c>
      <c r="G197" s="126">
        <v>1.2999999999999999E-2</v>
      </c>
      <c r="H197" s="126">
        <v>54.167000000000002</v>
      </c>
      <c r="I197" s="126">
        <v>7</v>
      </c>
      <c r="J197" s="126">
        <v>54.167000000000002</v>
      </c>
      <c r="K197" s="126">
        <v>7</v>
      </c>
    </row>
    <row r="198" spans="1:11" hidden="1">
      <c r="A198" s="126" t="s">
        <v>201</v>
      </c>
      <c r="B198" s="126">
        <v>0.8</v>
      </c>
      <c r="C198" s="126">
        <v>2</v>
      </c>
      <c r="D198" s="126" t="s">
        <v>197</v>
      </c>
      <c r="E198" s="126">
        <v>0.1396</v>
      </c>
      <c r="F198" s="126" t="s">
        <v>198</v>
      </c>
      <c r="G198" s="126">
        <v>1.4E-2</v>
      </c>
      <c r="H198" s="126">
        <v>41.461399999999998</v>
      </c>
      <c r="I198" s="126">
        <v>5.4</v>
      </c>
      <c r="J198" s="126">
        <v>41.461399999999998</v>
      </c>
      <c r="K198" s="126">
        <v>5.4</v>
      </c>
    </row>
    <row r="199" spans="1:11" hidden="1">
      <c r="A199" s="126" t="s">
        <v>201</v>
      </c>
      <c r="B199" s="126">
        <v>0</v>
      </c>
      <c r="C199" s="126">
        <v>2</v>
      </c>
      <c r="D199" s="126" t="s">
        <v>197</v>
      </c>
      <c r="E199" s="126">
        <v>9.9199999999999997E-2</v>
      </c>
      <c r="F199" s="126" t="s">
        <v>198</v>
      </c>
      <c r="G199" s="126">
        <v>9.9000000000000008E-3</v>
      </c>
      <c r="H199" s="126">
        <v>91.661900000000003</v>
      </c>
      <c r="I199" s="126">
        <v>11.9</v>
      </c>
      <c r="J199" s="126">
        <v>91.661900000000003</v>
      </c>
      <c r="K199" s="126">
        <v>11.9</v>
      </c>
    </row>
    <row r="200" spans="1:11" hidden="1">
      <c r="A200" s="126" t="s">
        <v>201</v>
      </c>
      <c r="B200" s="126">
        <v>1.5</v>
      </c>
      <c r="C200" s="126">
        <v>2</v>
      </c>
      <c r="D200" s="126" t="s">
        <v>197</v>
      </c>
      <c r="E200" s="126">
        <v>0.17430000000000001</v>
      </c>
      <c r="F200" s="126" t="s">
        <v>198</v>
      </c>
      <c r="G200" s="126">
        <v>1.7399999999999999E-2</v>
      </c>
      <c r="H200" s="126">
        <v>0</v>
      </c>
      <c r="I200" s="126">
        <v>0</v>
      </c>
      <c r="J200" s="126">
        <v>0</v>
      </c>
      <c r="K200" s="126">
        <v>0</v>
      </c>
    </row>
    <row r="201" spans="1:11" hidden="1">
      <c r="A201" s="126" t="s">
        <v>201</v>
      </c>
      <c r="B201" s="126">
        <v>1</v>
      </c>
      <c r="C201" s="126">
        <v>2</v>
      </c>
      <c r="D201" s="126" t="s">
        <v>197</v>
      </c>
      <c r="E201" s="126">
        <v>0.14960000000000001</v>
      </c>
      <c r="F201" s="126" t="s">
        <v>198</v>
      </c>
      <c r="G201" s="126">
        <v>1.4999999999999999E-2</v>
      </c>
      <c r="H201" s="126">
        <v>28.760400000000001</v>
      </c>
      <c r="I201" s="126">
        <v>3.7</v>
      </c>
      <c r="J201" s="126">
        <v>28.760400000000001</v>
      </c>
      <c r="K201" s="126">
        <v>3.7</v>
      </c>
    </row>
    <row r="202" spans="1:11" hidden="1">
      <c r="A202" s="126" t="s">
        <v>201</v>
      </c>
      <c r="B202" s="126">
        <v>2</v>
      </c>
      <c r="C202" s="126">
        <v>2</v>
      </c>
      <c r="D202" s="126" t="s">
        <v>197</v>
      </c>
      <c r="E202" s="126">
        <v>0.1956</v>
      </c>
      <c r="F202" s="126" t="s">
        <v>198</v>
      </c>
      <c r="G202" s="126">
        <v>1.9599999999999999E-2</v>
      </c>
      <c r="H202" s="126">
        <v>0</v>
      </c>
      <c r="I202" s="126">
        <v>0</v>
      </c>
      <c r="J202" s="126">
        <v>0</v>
      </c>
      <c r="K202" s="126">
        <v>0</v>
      </c>
    </row>
    <row r="203" spans="1:11" hidden="1">
      <c r="A203" s="126" t="s">
        <v>201</v>
      </c>
      <c r="B203" s="126">
        <v>3</v>
      </c>
      <c r="C203" s="126">
        <v>2</v>
      </c>
      <c r="D203" s="126" t="s">
        <v>197</v>
      </c>
      <c r="E203" s="126">
        <v>0.23830000000000001</v>
      </c>
      <c r="F203" s="126" t="s">
        <v>198</v>
      </c>
      <c r="G203" s="126">
        <v>2.3800000000000002E-2</v>
      </c>
      <c r="H203" s="126">
        <v>0</v>
      </c>
      <c r="I203" s="126">
        <v>0</v>
      </c>
      <c r="J203" s="126">
        <v>0</v>
      </c>
      <c r="K203" s="126">
        <v>0</v>
      </c>
    </row>
    <row r="204" spans="1:11" hidden="1">
      <c r="A204" s="126" t="s">
        <v>201</v>
      </c>
      <c r="B204" s="126">
        <v>4</v>
      </c>
      <c r="C204" s="126">
        <v>2</v>
      </c>
      <c r="D204" s="126" t="s">
        <v>197</v>
      </c>
      <c r="E204" s="126">
        <v>0.28089999999999998</v>
      </c>
      <c r="F204" s="126" t="s">
        <v>198</v>
      </c>
      <c r="G204" s="126">
        <v>2.81E-2</v>
      </c>
      <c r="H204" s="126">
        <v>0</v>
      </c>
      <c r="I204" s="126">
        <v>0</v>
      </c>
      <c r="J204" s="126">
        <v>0</v>
      </c>
      <c r="K204" s="126">
        <v>0</v>
      </c>
    </row>
    <row r="205" spans="1:11" hidden="1">
      <c r="A205" s="126" t="s">
        <v>201</v>
      </c>
      <c r="B205" s="126">
        <v>5</v>
      </c>
      <c r="C205" s="126">
        <v>2</v>
      </c>
      <c r="D205" s="126" t="s">
        <v>197</v>
      </c>
      <c r="E205" s="126">
        <v>0.3221</v>
      </c>
      <c r="F205" s="126" t="s">
        <v>198</v>
      </c>
      <c r="G205" s="126">
        <v>3.2199999999999999E-2</v>
      </c>
      <c r="H205" s="126">
        <v>0</v>
      </c>
      <c r="I205" s="126">
        <v>0</v>
      </c>
      <c r="J205" s="126">
        <v>0</v>
      </c>
      <c r="K205" s="126">
        <v>0</v>
      </c>
    </row>
    <row r="206" spans="1:11" hidden="1">
      <c r="A206" s="126" t="s">
        <v>201</v>
      </c>
      <c r="B206" s="126">
        <v>0.2</v>
      </c>
      <c r="C206" s="126">
        <v>2</v>
      </c>
      <c r="D206" s="126" t="s">
        <v>198</v>
      </c>
      <c r="E206" s="126">
        <v>4.5699999999999998E-2</v>
      </c>
      <c r="F206" s="126" t="s">
        <v>197</v>
      </c>
      <c r="G206" s="126">
        <v>4.5999999999999999E-3</v>
      </c>
      <c r="H206" s="126">
        <v>151.08779999999999</v>
      </c>
      <c r="I206" s="126">
        <v>19.600000000000001</v>
      </c>
      <c r="J206" s="126">
        <v>151.08779999999999</v>
      </c>
      <c r="K206" s="126">
        <v>19.600000000000001</v>
      </c>
    </row>
    <row r="207" spans="1:11" hidden="1">
      <c r="A207" s="126" t="s">
        <v>201</v>
      </c>
      <c r="B207" s="126">
        <v>0.4</v>
      </c>
      <c r="C207" s="126">
        <v>2</v>
      </c>
      <c r="D207" s="126" t="s">
        <v>198</v>
      </c>
      <c r="E207" s="126">
        <v>5.0700000000000002E-2</v>
      </c>
      <c r="F207" s="126" t="s">
        <v>197</v>
      </c>
      <c r="G207" s="126">
        <v>5.1000000000000004E-3</v>
      </c>
      <c r="H207" s="126">
        <v>122.96980000000001</v>
      </c>
      <c r="I207" s="126">
        <v>15.9</v>
      </c>
      <c r="J207" s="126">
        <v>145.78149999999999</v>
      </c>
      <c r="K207" s="126">
        <v>18.899999999999999</v>
      </c>
    </row>
    <row r="208" spans="1:11" hidden="1">
      <c r="A208" s="126" t="s">
        <v>201</v>
      </c>
      <c r="B208" s="126">
        <v>0.5</v>
      </c>
      <c r="C208" s="126">
        <v>2</v>
      </c>
      <c r="D208" s="126" t="s">
        <v>198</v>
      </c>
      <c r="E208" s="126">
        <v>5.3199999999999997E-2</v>
      </c>
      <c r="F208" s="126" t="s">
        <v>197</v>
      </c>
      <c r="G208" s="126">
        <v>5.3E-3</v>
      </c>
      <c r="H208" s="126">
        <v>120.11360000000001</v>
      </c>
      <c r="I208" s="126">
        <v>15.6</v>
      </c>
      <c r="J208" s="126">
        <v>143.13980000000001</v>
      </c>
      <c r="K208" s="126">
        <v>18.5</v>
      </c>
    </row>
    <row r="209" spans="1:11" hidden="1">
      <c r="A209" s="126" t="s">
        <v>201</v>
      </c>
      <c r="B209" s="126">
        <v>0.6</v>
      </c>
      <c r="C209" s="126">
        <v>2</v>
      </c>
      <c r="D209" s="126" t="s">
        <v>198</v>
      </c>
      <c r="E209" s="126">
        <v>5.57E-2</v>
      </c>
      <c r="F209" s="126" t="s">
        <v>197</v>
      </c>
      <c r="G209" s="126">
        <v>5.5999999999999999E-3</v>
      </c>
      <c r="H209" s="126">
        <v>140.49770000000001</v>
      </c>
      <c r="I209" s="126">
        <v>18.2</v>
      </c>
      <c r="J209" s="126">
        <v>140.49770000000001</v>
      </c>
      <c r="K209" s="126">
        <v>18.2</v>
      </c>
    </row>
    <row r="210" spans="1:11" hidden="1">
      <c r="A210" s="126" t="s">
        <v>201</v>
      </c>
      <c r="B210" s="126">
        <v>0.8</v>
      </c>
      <c r="C210" s="126">
        <v>2</v>
      </c>
      <c r="D210" s="126" t="s">
        <v>198</v>
      </c>
      <c r="E210" s="126">
        <v>6.0699999999999997E-2</v>
      </c>
      <c r="F210" s="126" t="s">
        <v>197</v>
      </c>
      <c r="G210" s="126">
        <v>6.1000000000000004E-3</v>
      </c>
      <c r="H210" s="126">
        <v>111.5403</v>
      </c>
      <c r="I210" s="126">
        <v>14.4</v>
      </c>
      <c r="J210" s="126">
        <v>135.2139</v>
      </c>
      <c r="K210" s="126">
        <v>17.5</v>
      </c>
    </row>
    <row r="211" spans="1:11" hidden="1">
      <c r="A211" s="126" t="s">
        <v>201</v>
      </c>
      <c r="B211" s="126">
        <v>0</v>
      </c>
      <c r="C211" s="126">
        <v>2</v>
      </c>
      <c r="D211" s="126" t="s">
        <v>198</v>
      </c>
      <c r="E211" s="126">
        <v>3.8199999999999998E-2</v>
      </c>
      <c r="F211" s="126" t="s">
        <v>197</v>
      </c>
      <c r="G211" s="126">
        <v>3.8E-3</v>
      </c>
      <c r="H211" s="126">
        <v>135.44049999999999</v>
      </c>
      <c r="I211" s="126">
        <v>17.5</v>
      </c>
      <c r="J211" s="126">
        <v>157.1696</v>
      </c>
      <c r="K211" s="126">
        <v>20.399999999999999</v>
      </c>
    </row>
    <row r="212" spans="1:11" hidden="1">
      <c r="A212" s="126" t="s">
        <v>201</v>
      </c>
      <c r="B212" s="126">
        <v>1.5</v>
      </c>
      <c r="C212" s="126">
        <v>2</v>
      </c>
      <c r="D212" s="126" t="s">
        <v>198</v>
      </c>
      <c r="E212" s="126">
        <v>7.7799999999999994E-2</v>
      </c>
      <c r="F212" s="126" t="s">
        <v>197</v>
      </c>
      <c r="G212" s="126">
        <v>7.7999999999999996E-3</v>
      </c>
      <c r="H212" s="126">
        <v>91.675700000000006</v>
      </c>
      <c r="I212" s="126">
        <v>11.9</v>
      </c>
      <c r="J212" s="126">
        <v>116.8351</v>
      </c>
      <c r="K212" s="126">
        <v>15.1</v>
      </c>
    </row>
    <row r="213" spans="1:11" hidden="1">
      <c r="A213" s="126" t="s">
        <v>201</v>
      </c>
      <c r="B213" s="126">
        <v>1</v>
      </c>
      <c r="C213" s="126">
        <v>2</v>
      </c>
      <c r="D213" s="126" t="s">
        <v>198</v>
      </c>
      <c r="E213" s="126">
        <v>6.5600000000000006E-2</v>
      </c>
      <c r="F213" s="126" t="s">
        <v>197</v>
      </c>
      <c r="G213" s="126">
        <v>6.6E-3</v>
      </c>
      <c r="H213" s="126">
        <v>105.8279</v>
      </c>
      <c r="I213" s="126">
        <v>13.7</v>
      </c>
      <c r="J213" s="126">
        <v>129.93199999999999</v>
      </c>
      <c r="K213" s="126">
        <v>16.8</v>
      </c>
    </row>
    <row r="214" spans="1:11" hidden="1">
      <c r="A214" s="126" t="s">
        <v>201</v>
      </c>
      <c r="B214" s="126">
        <v>2</v>
      </c>
      <c r="C214" s="126">
        <v>2</v>
      </c>
      <c r="D214" s="126" t="s">
        <v>198</v>
      </c>
      <c r="E214" s="126">
        <v>0.09</v>
      </c>
      <c r="F214" s="126" t="s">
        <v>197</v>
      </c>
      <c r="G214" s="126">
        <v>8.9999999999999993E-3</v>
      </c>
      <c r="H214" s="126">
        <v>77.523600000000002</v>
      </c>
      <c r="I214" s="126">
        <v>10</v>
      </c>
      <c r="J214" s="126">
        <v>103.7377</v>
      </c>
      <c r="K214" s="126">
        <v>13.4</v>
      </c>
    </row>
    <row r="215" spans="1:11" hidden="1">
      <c r="A215" s="126" t="s">
        <v>201</v>
      </c>
      <c r="B215" s="126">
        <v>3</v>
      </c>
      <c r="C215" s="126">
        <v>2</v>
      </c>
      <c r="D215" s="126" t="s">
        <v>198</v>
      </c>
      <c r="E215" s="126">
        <v>0.1144</v>
      </c>
      <c r="F215" s="126" t="s">
        <v>197</v>
      </c>
      <c r="G215" s="126">
        <v>1.14E-2</v>
      </c>
      <c r="H215" s="126">
        <v>49.219299999999997</v>
      </c>
      <c r="I215" s="126">
        <v>6.4</v>
      </c>
      <c r="J215" s="126">
        <v>77.543499999999995</v>
      </c>
      <c r="K215" s="126">
        <v>10</v>
      </c>
    </row>
    <row r="216" spans="1:11" hidden="1">
      <c r="A216" s="126" t="s">
        <v>201</v>
      </c>
      <c r="B216" s="126">
        <v>4</v>
      </c>
      <c r="C216" s="126">
        <v>2</v>
      </c>
      <c r="D216" s="126" t="s">
        <v>198</v>
      </c>
      <c r="E216" s="126">
        <v>0.13869999999999999</v>
      </c>
      <c r="F216" s="126" t="s">
        <v>197</v>
      </c>
      <c r="G216" s="126">
        <v>1.3899999999999999E-2</v>
      </c>
      <c r="H216" s="126">
        <v>20.914999999999999</v>
      </c>
      <c r="I216" s="126">
        <v>2.7</v>
      </c>
      <c r="J216" s="126">
        <v>51.361600000000003</v>
      </c>
      <c r="K216" s="126">
        <v>6.7</v>
      </c>
    </row>
    <row r="217" spans="1:11" hidden="1">
      <c r="A217" s="126" t="s">
        <v>201</v>
      </c>
      <c r="B217" s="126">
        <v>5</v>
      </c>
      <c r="C217" s="126">
        <v>2</v>
      </c>
      <c r="D217" s="126" t="s">
        <v>198</v>
      </c>
      <c r="E217" s="126">
        <v>0.15670000000000001</v>
      </c>
      <c r="F217" s="126" t="s">
        <v>197</v>
      </c>
      <c r="G217" s="126">
        <v>1.5699999999999999E-2</v>
      </c>
      <c r="H217" s="126">
        <v>31.9617</v>
      </c>
      <c r="I217" s="126">
        <v>4.0999999999999996</v>
      </c>
      <c r="J217" s="126">
        <v>31.9617</v>
      </c>
      <c r="K217" s="126">
        <v>4.0999999999999996</v>
      </c>
    </row>
    <row r="218" spans="1:11" hidden="1">
      <c r="A218" s="126" t="s">
        <v>199</v>
      </c>
      <c r="B218" s="126">
        <v>0.2</v>
      </c>
      <c r="C218" s="126">
        <v>2</v>
      </c>
      <c r="D218" s="126" t="s">
        <v>197</v>
      </c>
      <c r="E218" s="126">
        <v>0.10299999999999999</v>
      </c>
      <c r="F218" s="126" t="s">
        <v>198</v>
      </c>
      <c r="G218" s="126">
        <v>1.03E-2</v>
      </c>
      <c r="H218" s="126">
        <v>111.03360000000001</v>
      </c>
      <c r="I218" s="126">
        <v>13.5</v>
      </c>
      <c r="J218" s="126">
        <v>111.03360000000001</v>
      </c>
      <c r="K218" s="126">
        <v>13.5</v>
      </c>
    </row>
    <row r="219" spans="1:11" hidden="1">
      <c r="A219" s="126" t="s">
        <v>199</v>
      </c>
      <c r="B219" s="126">
        <v>0.4</v>
      </c>
      <c r="C219" s="126">
        <v>2</v>
      </c>
      <c r="D219" s="126" t="s">
        <v>197</v>
      </c>
      <c r="E219" s="126">
        <v>0.114</v>
      </c>
      <c r="F219" s="126" t="s">
        <v>198</v>
      </c>
      <c r="G219" s="126">
        <v>1.14E-2</v>
      </c>
      <c r="H219" s="126">
        <v>99.479699999999994</v>
      </c>
      <c r="I219" s="126">
        <v>12.1</v>
      </c>
      <c r="J219" s="126">
        <v>99.479699999999994</v>
      </c>
      <c r="K219" s="126">
        <v>12.1</v>
      </c>
    </row>
    <row r="220" spans="1:11" hidden="1">
      <c r="A220" s="126" t="s">
        <v>199</v>
      </c>
      <c r="B220" s="126">
        <v>0.5</v>
      </c>
      <c r="C220" s="126">
        <v>2</v>
      </c>
      <c r="D220" s="126" t="s">
        <v>197</v>
      </c>
      <c r="E220" s="126">
        <v>0.1193</v>
      </c>
      <c r="F220" s="126" t="s">
        <v>198</v>
      </c>
      <c r="G220" s="126">
        <v>1.1900000000000001E-2</v>
      </c>
      <c r="H220" s="126">
        <v>93.5184</v>
      </c>
      <c r="I220" s="126">
        <v>11.4</v>
      </c>
      <c r="J220" s="126">
        <v>93.5184</v>
      </c>
      <c r="K220" s="126">
        <v>11.4</v>
      </c>
    </row>
    <row r="221" spans="1:11" hidden="1">
      <c r="A221" s="126" t="s">
        <v>199</v>
      </c>
      <c r="B221" s="126">
        <v>0.6</v>
      </c>
      <c r="C221" s="126">
        <v>2</v>
      </c>
      <c r="D221" s="126" t="s">
        <v>197</v>
      </c>
      <c r="E221" s="126">
        <v>0.1245</v>
      </c>
      <c r="F221" s="126" t="s">
        <v>198</v>
      </c>
      <c r="G221" s="126">
        <v>1.2500000000000001E-2</v>
      </c>
      <c r="H221" s="126">
        <v>87.561800000000005</v>
      </c>
      <c r="I221" s="126">
        <v>10.7</v>
      </c>
      <c r="J221" s="126">
        <v>87.561800000000005</v>
      </c>
      <c r="K221" s="126">
        <v>10.7</v>
      </c>
    </row>
    <row r="222" spans="1:11" hidden="1">
      <c r="A222" s="126" t="s">
        <v>199</v>
      </c>
      <c r="B222" s="126">
        <v>0.8</v>
      </c>
      <c r="C222" s="126">
        <v>2</v>
      </c>
      <c r="D222" s="126" t="s">
        <v>197</v>
      </c>
      <c r="E222" s="126">
        <v>0.13489999999999999</v>
      </c>
      <c r="F222" s="126" t="s">
        <v>198</v>
      </c>
      <c r="G222" s="126">
        <v>1.35E-2</v>
      </c>
      <c r="H222" s="126">
        <v>75.685400000000001</v>
      </c>
      <c r="I222" s="126">
        <v>9.1999999999999993</v>
      </c>
      <c r="J222" s="126">
        <v>75.685400000000001</v>
      </c>
      <c r="K222" s="126">
        <v>9.1999999999999993</v>
      </c>
    </row>
    <row r="223" spans="1:11" hidden="1">
      <c r="A223" s="126" t="s">
        <v>199</v>
      </c>
      <c r="B223" s="126">
        <v>0</v>
      </c>
      <c r="C223" s="126">
        <v>2</v>
      </c>
      <c r="D223" s="126" t="s">
        <v>197</v>
      </c>
      <c r="E223" s="126">
        <v>9.1399999999999995E-2</v>
      </c>
      <c r="F223" s="126" t="s">
        <v>198</v>
      </c>
      <c r="G223" s="126">
        <v>9.1000000000000004E-3</v>
      </c>
      <c r="H223" s="126">
        <v>122.9054</v>
      </c>
      <c r="I223" s="126">
        <v>15</v>
      </c>
      <c r="J223" s="126">
        <v>122.91</v>
      </c>
      <c r="K223" s="126">
        <v>15</v>
      </c>
    </row>
    <row r="224" spans="1:11" hidden="1">
      <c r="A224" s="126" t="s">
        <v>199</v>
      </c>
      <c r="B224" s="126">
        <v>1.5</v>
      </c>
      <c r="C224" s="126">
        <v>2</v>
      </c>
      <c r="D224" s="126" t="s">
        <v>197</v>
      </c>
      <c r="E224" s="126">
        <v>0.17050000000000001</v>
      </c>
      <c r="F224" s="126" t="s">
        <v>198</v>
      </c>
      <c r="G224" s="126">
        <v>1.7100000000000001E-2</v>
      </c>
      <c r="H224" s="126">
        <v>31.902200000000001</v>
      </c>
      <c r="I224" s="126">
        <v>3.9</v>
      </c>
      <c r="J224" s="126">
        <v>31.902200000000001</v>
      </c>
      <c r="K224" s="126">
        <v>3.9</v>
      </c>
    </row>
    <row r="225" spans="1:11" hidden="1">
      <c r="A225" s="126" t="s">
        <v>199</v>
      </c>
      <c r="B225" s="126">
        <v>1</v>
      </c>
      <c r="C225" s="126">
        <v>2</v>
      </c>
      <c r="D225" s="126" t="s">
        <v>197</v>
      </c>
      <c r="E225" s="126">
        <v>0.1452</v>
      </c>
      <c r="F225" s="126" t="s">
        <v>198</v>
      </c>
      <c r="G225" s="126">
        <v>1.4500000000000001E-2</v>
      </c>
      <c r="H225" s="126">
        <v>63.495800000000003</v>
      </c>
      <c r="I225" s="126">
        <v>7.7</v>
      </c>
      <c r="J225" s="126">
        <v>63.495800000000003</v>
      </c>
      <c r="K225" s="126">
        <v>7.7</v>
      </c>
    </row>
    <row r="226" spans="1:11" hidden="1">
      <c r="A226" s="126" t="s">
        <v>199</v>
      </c>
      <c r="B226" s="126">
        <v>2</v>
      </c>
      <c r="C226" s="126">
        <v>2</v>
      </c>
      <c r="D226" s="126" t="s">
        <v>197</v>
      </c>
      <c r="E226" s="126">
        <v>0.1958</v>
      </c>
      <c r="F226" s="126" t="s">
        <v>198</v>
      </c>
      <c r="G226" s="126">
        <v>1.9599999999999999E-2</v>
      </c>
      <c r="H226" s="126">
        <v>0.30869999999999997</v>
      </c>
      <c r="I226" s="126">
        <v>0</v>
      </c>
      <c r="J226" s="126">
        <v>0.30869999999999997</v>
      </c>
      <c r="K226" s="126">
        <v>0</v>
      </c>
    </row>
    <row r="227" spans="1:11" hidden="1">
      <c r="A227" s="126" t="s">
        <v>199</v>
      </c>
      <c r="B227" s="126">
        <v>3</v>
      </c>
      <c r="C227" s="126">
        <v>2</v>
      </c>
      <c r="D227" s="126" t="s">
        <v>197</v>
      </c>
      <c r="E227" s="126">
        <v>0.2387</v>
      </c>
      <c r="F227" s="126" t="s">
        <v>198</v>
      </c>
      <c r="G227" s="126">
        <v>2.3900000000000001E-2</v>
      </c>
      <c r="H227" s="126">
        <v>0</v>
      </c>
      <c r="I227" s="126">
        <v>0</v>
      </c>
      <c r="J227" s="126">
        <v>0</v>
      </c>
      <c r="K227" s="126">
        <v>0</v>
      </c>
    </row>
    <row r="228" spans="1:11" hidden="1">
      <c r="A228" s="126" t="s">
        <v>199</v>
      </c>
      <c r="B228" s="126">
        <v>4</v>
      </c>
      <c r="C228" s="126">
        <v>2</v>
      </c>
      <c r="D228" s="126" t="s">
        <v>197</v>
      </c>
      <c r="E228" s="126">
        <v>0.28129999999999999</v>
      </c>
      <c r="F228" s="126" t="s">
        <v>198</v>
      </c>
      <c r="G228" s="126">
        <v>2.81E-2</v>
      </c>
      <c r="H228" s="126">
        <v>0</v>
      </c>
      <c r="I228" s="126">
        <v>0</v>
      </c>
      <c r="J228" s="126">
        <v>0</v>
      </c>
      <c r="K228" s="126">
        <v>0</v>
      </c>
    </row>
    <row r="229" spans="1:11" hidden="1">
      <c r="A229" s="126" t="s">
        <v>199</v>
      </c>
      <c r="B229" s="126">
        <v>5</v>
      </c>
      <c r="C229" s="126">
        <v>2</v>
      </c>
      <c r="D229" s="126" t="s">
        <v>197</v>
      </c>
      <c r="E229" s="126">
        <v>0.32150000000000001</v>
      </c>
      <c r="F229" s="126" t="s">
        <v>198</v>
      </c>
      <c r="G229" s="126">
        <v>3.2199999999999999E-2</v>
      </c>
      <c r="H229" s="126">
        <v>0</v>
      </c>
      <c r="I229" s="126">
        <v>0</v>
      </c>
      <c r="J229" s="126">
        <v>0</v>
      </c>
      <c r="K229" s="126">
        <v>0</v>
      </c>
    </row>
    <row r="230" spans="1:11" hidden="1">
      <c r="A230" s="126" t="s">
        <v>199</v>
      </c>
      <c r="B230" s="126">
        <v>0.2</v>
      </c>
      <c r="C230" s="126">
        <v>2</v>
      </c>
      <c r="D230" s="126" t="s">
        <v>198</v>
      </c>
      <c r="E230" s="126">
        <v>6.9000000000000006E-2</v>
      </c>
      <c r="F230" s="126" t="s">
        <v>197</v>
      </c>
      <c r="G230" s="126">
        <v>6.8999999999999999E-3</v>
      </c>
      <c r="H230" s="126">
        <v>219.86670000000001</v>
      </c>
      <c r="I230" s="126">
        <v>26.8</v>
      </c>
      <c r="J230" s="126">
        <v>222.19409999999999</v>
      </c>
      <c r="K230" s="126">
        <v>27.1</v>
      </c>
    </row>
    <row r="231" spans="1:11" hidden="1">
      <c r="A231" s="126" t="s">
        <v>199</v>
      </c>
      <c r="B231" s="126">
        <v>0.4</v>
      </c>
      <c r="C231" s="126">
        <v>2</v>
      </c>
      <c r="D231" s="126" t="s">
        <v>198</v>
      </c>
      <c r="E231" s="126">
        <v>7.46E-2</v>
      </c>
      <c r="F231" s="126" t="s">
        <v>197</v>
      </c>
      <c r="G231" s="126">
        <v>7.4999999999999997E-3</v>
      </c>
      <c r="H231" s="126">
        <v>218.2748</v>
      </c>
      <c r="I231" s="126">
        <v>26.6</v>
      </c>
      <c r="J231" s="126">
        <v>218.2748</v>
      </c>
      <c r="K231" s="126">
        <v>26.6</v>
      </c>
    </row>
    <row r="232" spans="1:11" hidden="1">
      <c r="A232" s="126" t="s">
        <v>199</v>
      </c>
      <c r="B232" s="126">
        <v>0.5</v>
      </c>
      <c r="C232" s="126">
        <v>2</v>
      </c>
      <c r="D232" s="126" t="s">
        <v>198</v>
      </c>
      <c r="E232" s="126">
        <v>7.7299999999999994E-2</v>
      </c>
      <c r="F232" s="126" t="s">
        <v>197</v>
      </c>
      <c r="G232" s="126">
        <v>7.7000000000000002E-3</v>
      </c>
      <c r="H232" s="126">
        <v>215.68729999999999</v>
      </c>
      <c r="I232" s="126">
        <v>26.3</v>
      </c>
      <c r="J232" s="126">
        <v>215.68729999999999</v>
      </c>
      <c r="K232" s="126">
        <v>26.3</v>
      </c>
    </row>
    <row r="233" spans="1:11" hidden="1">
      <c r="A233" s="126" t="s">
        <v>199</v>
      </c>
      <c r="B233" s="126">
        <v>0.6</v>
      </c>
      <c r="C233" s="126">
        <v>2</v>
      </c>
      <c r="D233" s="126" t="s">
        <v>198</v>
      </c>
      <c r="E233" s="126">
        <v>0.08</v>
      </c>
      <c r="F233" s="126" t="s">
        <v>197</v>
      </c>
      <c r="G233" s="126">
        <v>8.0000000000000002E-3</v>
      </c>
      <c r="H233" s="126">
        <v>187.68180000000001</v>
      </c>
      <c r="I233" s="126">
        <v>22.9</v>
      </c>
      <c r="J233" s="126">
        <v>213.09979999999999</v>
      </c>
      <c r="K233" s="126">
        <v>26</v>
      </c>
    </row>
    <row r="234" spans="1:11" hidden="1">
      <c r="A234" s="126" t="s">
        <v>199</v>
      </c>
      <c r="B234" s="126">
        <v>0.8</v>
      </c>
      <c r="C234" s="126">
        <v>2</v>
      </c>
      <c r="D234" s="126" t="s">
        <v>198</v>
      </c>
      <c r="E234" s="126">
        <v>8.5500000000000007E-2</v>
      </c>
      <c r="F234" s="126" t="s">
        <v>197</v>
      </c>
      <c r="G234" s="126">
        <v>8.5000000000000006E-3</v>
      </c>
      <c r="H234" s="126">
        <v>207.92429999999999</v>
      </c>
      <c r="I234" s="126">
        <v>25.3</v>
      </c>
      <c r="J234" s="126">
        <v>207.92429999999999</v>
      </c>
      <c r="K234" s="126">
        <v>25.3</v>
      </c>
    </row>
    <row r="235" spans="1:11" hidden="1">
      <c r="A235" s="126" t="s">
        <v>199</v>
      </c>
      <c r="B235" s="126">
        <v>0</v>
      </c>
      <c r="C235" s="126">
        <v>2</v>
      </c>
      <c r="D235" s="126" t="s">
        <v>198</v>
      </c>
      <c r="E235" s="126">
        <v>6.25E-2</v>
      </c>
      <c r="F235" s="126" t="s">
        <v>197</v>
      </c>
      <c r="G235" s="126">
        <v>6.1999999999999998E-3</v>
      </c>
      <c r="H235" s="126">
        <v>215.273</v>
      </c>
      <c r="I235" s="126">
        <v>26.2</v>
      </c>
      <c r="J235" s="126">
        <v>221.03319999999999</v>
      </c>
      <c r="K235" s="126">
        <v>26.9</v>
      </c>
    </row>
    <row r="236" spans="1:11" hidden="1">
      <c r="A236" s="126" t="s">
        <v>199</v>
      </c>
      <c r="B236" s="126">
        <v>1.5</v>
      </c>
      <c r="C236" s="126">
        <v>2</v>
      </c>
      <c r="D236" s="126" t="s">
        <v>198</v>
      </c>
      <c r="E236" s="126">
        <v>0.1045</v>
      </c>
      <c r="F236" s="126" t="s">
        <v>197</v>
      </c>
      <c r="G236" s="126">
        <v>1.0500000000000001E-2</v>
      </c>
      <c r="H236" s="126">
        <v>189.37110000000001</v>
      </c>
      <c r="I236" s="126">
        <v>23.1</v>
      </c>
      <c r="J236" s="126">
        <v>189.37110000000001</v>
      </c>
      <c r="K236" s="126">
        <v>23.1</v>
      </c>
    </row>
    <row r="237" spans="1:11" hidden="1">
      <c r="A237" s="126" t="s">
        <v>199</v>
      </c>
      <c r="B237" s="126">
        <v>1</v>
      </c>
      <c r="C237" s="126">
        <v>2</v>
      </c>
      <c r="D237" s="126" t="s">
        <v>198</v>
      </c>
      <c r="E237" s="126">
        <v>9.0899999999999995E-2</v>
      </c>
      <c r="F237" s="126" t="s">
        <v>197</v>
      </c>
      <c r="G237" s="126">
        <v>9.1000000000000004E-3</v>
      </c>
      <c r="H237" s="126">
        <v>202.65369999999999</v>
      </c>
      <c r="I237" s="126">
        <v>24.7</v>
      </c>
      <c r="J237" s="126">
        <v>202.65369999999999</v>
      </c>
      <c r="K237" s="126">
        <v>24.7</v>
      </c>
    </row>
    <row r="238" spans="1:11" hidden="1">
      <c r="A238" s="126" t="s">
        <v>199</v>
      </c>
      <c r="B238" s="126">
        <v>2</v>
      </c>
      <c r="C238" s="126">
        <v>2</v>
      </c>
      <c r="D238" s="126" t="s">
        <v>198</v>
      </c>
      <c r="E238" s="126">
        <v>0.1179</v>
      </c>
      <c r="F238" s="126" t="s">
        <v>197</v>
      </c>
      <c r="G238" s="126">
        <v>1.18E-2</v>
      </c>
      <c r="H238" s="126">
        <v>177.24440000000001</v>
      </c>
      <c r="I238" s="126">
        <v>21.6</v>
      </c>
      <c r="J238" s="126">
        <v>177.24440000000001</v>
      </c>
      <c r="K238" s="126">
        <v>21.6</v>
      </c>
    </row>
    <row r="239" spans="1:11" hidden="1">
      <c r="A239" s="126" t="s">
        <v>199</v>
      </c>
      <c r="B239" s="126">
        <v>3</v>
      </c>
      <c r="C239" s="126">
        <v>2</v>
      </c>
      <c r="D239" s="126" t="s">
        <v>198</v>
      </c>
      <c r="E239" s="126">
        <v>0.14449999999999999</v>
      </c>
      <c r="F239" s="126" t="s">
        <v>197</v>
      </c>
      <c r="G239" s="126">
        <v>1.44E-2</v>
      </c>
      <c r="H239" s="126">
        <v>150.78049999999999</v>
      </c>
      <c r="I239" s="126">
        <v>18.399999999999999</v>
      </c>
      <c r="J239" s="126">
        <v>151.4623</v>
      </c>
      <c r="K239" s="126">
        <v>18.5</v>
      </c>
    </row>
    <row r="240" spans="1:11" hidden="1">
      <c r="A240" s="126" t="s">
        <v>199</v>
      </c>
      <c r="B240" s="126">
        <v>4</v>
      </c>
      <c r="C240" s="126">
        <v>2</v>
      </c>
      <c r="D240" s="126" t="s">
        <v>198</v>
      </c>
      <c r="E240" s="126">
        <v>0.1706</v>
      </c>
      <c r="F240" s="126" t="s">
        <v>197</v>
      </c>
      <c r="G240" s="126">
        <v>1.7100000000000001E-2</v>
      </c>
      <c r="H240" s="126">
        <v>101.3086</v>
      </c>
      <c r="I240" s="126">
        <v>12.3</v>
      </c>
      <c r="J240" s="126">
        <v>124.6754</v>
      </c>
      <c r="K240" s="126">
        <v>15.2</v>
      </c>
    </row>
    <row r="241" spans="1:11" hidden="1">
      <c r="A241" s="126" t="s">
        <v>199</v>
      </c>
      <c r="B241" s="126">
        <v>5</v>
      </c>
      <c r="C241" s="126">
        <v>2</v>
      </c>
      <c r="D241" s="126" t="s">
        <v>198</v>
      </c>
      <c r="E241" s="126">
        <v>0.19589999999999999</v>
      </c>
      <c r="F241" s="126" t="s">
        <v>197</v>
      </c>
      <c r="G241" s="126">
        <v>1.9599999999999999E-2</v>
      </c>
      <c r="H241" s="126">
        <v>74.731800000000007</v>
      </c>
      <c r="I241" s="126">
        <v>9.1</v>
      </c>
      <c r="J241" s="126">
        <v>97.783199999999994</v>
      </c>
      <c r="K241" s="126">
        <v>11.9</v>
      </c>
    </row>
  </sheetData>
  <autoFilter ref="A1:K241" xr:uid="{00000000-0009-0000-0000-000003000000}">
    <filterColumn colId="0">
      <filters>
        <filter val="UL_AG_InitialSugars"/>
      </filters>
    </filterColumn>
    <filterColumn colId="1">
      <filters>
        <filter val="0"/>
        <filter val="0.5"/>
        <filter val="1"/>
        <filter val="1.5"/>
        <filter val="2"/>
      </filters>
    </filterColumn>
    <sortState xmlns:xlrd2="http://schemas.microsoft.com/office/spreadsheetml/2017/richdata2" ref="A52:K178">
      <sortCondition ref="B1:B24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BCB71-DB43-4C53-8CAD-C73A3CB9D8F7}">
  <dimension ref="A1:L9"/>
  <sheetViews>
    <sheetView workbookViewId="0">
      <selection activeCell="D10" sqref="D10"/>
    </sheetView>
  </sheetViews>
  <sheetFormatPr defaultRowHeight="15"/>
  <cols>
    <col min="1" max="1" width="13.140625" style="8" customWidth="1"/>
    <col min="2" max="2" width="18" style="8" customWidth="1"/>
    <col min="3" max="4" width="16" customWidth="1"/>
    <col min="5" max="6" width="20.85546875" customWidth="1"/>
    <col min="7" max="9" width="19.85546875" customWidth="1"/>
    <col min="11" max="11" width="15" customWidth="1"/>
    <col min="12" max="12" width="23.140625" customWidth="1"/>
  </cols>
  <sheetData>
    <row r="1" spans="2:12" ht="15.75" thickBot="1"/>
    <row r="2" spans="2:12" s="9" customFormat="1" ht="12.75" customHeight="1" thickBot="1">
      <c r="B2" s="197" t="s">
        <v>60</v>
      </c>
      <c r="C2" s="199" t="s">
        <v>27</v>
      </c>
      <c r="D2" s="200"/>
      <c r="E2" s="200"/>
      <c r="F2" s="200"/>
      <c r="G2" s="200"/>
      <c r="H2" s="200"/>
      <c r="I2" s="200"/>
    </row>
    <row r="3" spans="2:12" ht="30.75" customHeight="1" thickBot="1">
      <c r="B3" s="198"/>
      <c r="C3" s="130" t="s">
        <v>225</v>
      </c>
      <c r="D3" s="130" t="s">
        <v>226</v>
      </c>
      <c r="E3" s="136" t="s">
        <v>216</v>
      </c>
      <c r="F3" s="136" t="s">
        <v>205</v>
      </c>
      <c r="G3" s="136" t="s">
        <v>206</v>
      </c>
      <c r="H3" s="136" t="s">
        <v>207</v>
      </c>
      <c r="I3" s="136" t="s">
        <v>208</v>
      </c>
      <c r="K3" s="140" t="s">
        <v>209</v>
      </c>
      <c r="L3" s="140" t="s">
        <v>210</v>
      </c>
    </row>
    <row r="4" spans="2:12">
      <c r="B4" s="22" t="s">
        <v>214</v>
      </c>
      <c r="C4" s="20">
        <f>AVERAGE('b. Experiment details'!CR4:CR6)</f>
        <v>180.0190730189172</v>
      </c>
      <c r="D4" s="20" t="s">
        <v>227</v>
      </c>
      <c r="E4" s="142">
        <f>'d. Simulation results'!J2</f>
        <v>171.47200000000001</v>
      </c>
      <c r="F4" s="131">
        <f>'d. Simulation results'!J52</f>
        <v>157.35720000000001</v>
      </c>
      <c r="G4" s="132">
        <f>'d. Simulation results'!J70</f>
        <v>144.14750000000001</v>
      </c>
      <c r="H4" s="132">
        <f>'d. Simulation results'!J140</f>
        <v>131.02789999999999</v>
      </c>
      <c r="I4" s="132">
        <f>'d. Simulation results'!J175</f>
        <v>117.931</v>
      </c>
    </row>
    <row r="5" spans="2:12" ht="15.75" thickBot="1">
      <c r="B5" s="23" t="s">
        <v>212</v>
      </c>
      <c r="C5" s="21">
        <f>AVERAGE('b. Experiment details'!AV4:AV9)</f>
        <v>146.46686684709121</v>
      </c>
      <c r="D5" s="172" t="s">
        <v>228</v>
      </c>
      <c r="E5" s="143">
        <f>'d. Simulation results'!J4</f>
        <v>150.38040000000001</v>
      </c>
      <c r="F5" s="120">
        <f>'d. Simulation results'!J59</f>
        <v>134.9384</v>
      </c>
      <c r="G5" s="120">
        <f>'d. Simulation results'!J73</f>
        <v>120.65260000000001</v>
      </c>
      <c r="H5" s="120">
        <f>'d. Simulation results'!J164</f>
        <v>106.47280000000001</v>
      </c>
      <c r="I5" s="120">
        <f>'d. Simulation results'!J176</f>
        <v>92.320700000000002</v>
      </c>
    </row>
    <row r="6" spans="2:12" ht="15.75" thickBot="1">
      <c r="B6" s="22" t="s">
        <v>213</v>
      </c>
      <c r="C6" s="20">
        <f>AVERAGE('b. Experiment details'!CR10:CR12)</f>
        <v>35.85066281299661</v>
      </c>
      <c r="D6" s="172" t="s">
        <v>229</v>
      </c>
      <c r="E6" s="144">
        <f>'d. Simulation results'!J21</f>
        <v>97.332899999999995</v>
      </c>
      <c r="F6" s="134">
        <f>'d. Simulation results'!J68</f>
        <v>66.153899999999993</v>
      </c>
      <c r="G6" s="134">
        <f>'d. Simulation results'!J124</f>
        <v>34.399099999999997</v>
      </c>
      <c r="H6" s="134">
        <f>'d. Simulation results'!J171</f>
        <v>2.6396999999999999</v>
      </c>
      <c r="I6" s="134">
        <f>'d. Simulation results'!J177</f>
        <v>0</v>
      </c>
    </row>
    <row r="7" spans="2:12" ht="15.75" thickBot="1">
      <c r="B7" s="23" t="s">
        <v>215</v>
      </c>
      <c r="C7" s="21">
        <f>AVERAGE('b. Experiment details'!AV10:AV15)</f>
        <v>0</v>
      </c>
      <c r="D7" s="173" t="s">
        <v>230</v>
      </c>
      <c r="E7" s="145">
        <f>'d. Simulation results'!J20</f>
        <v>97.332899999999995</v>
      </c>
      <c r="F7" s="135">
        <f>'d. Simulation results'!J69</f>
        <v>66.153899999999993</v>
      </c>
      <c r="G7" s="133">
        <f>'d. Simulation results'!J139</f>
        <v>34.399099999999997</v>
      </c>
      <c r="H7" s="133">
        <f>'d. Simulation results'!J172</f>
        <v>2.6396999999999999</v>
      </c>
      <c r="I7" s="133">
        <f>'d. Simulation results'!J178</f>
        <v>0</v>
      </c>
    </row>
    <row r="9" spans="2:12" ht="60">
      <c r="C9" s="141" t="s">
        <v>211</v>
      </c>
      <c r="D9" s="141" t="s">
        <v>231</v>
      </c>
    </row>
  </sheetData>
  <mergeCells count="2">
    <mergeCell ref="B2:B3"/>
    <mergeCell ref="C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1</vt:i4>
      </vt:variant>
    </vt:vector>
  </HeadingPairs>
  <TitlesOfParts>
    <vt:vector size="7" baseType="lpstr">
      <vt:lpstr>a. Description</vt:lpstr>
      <vt:lpstr>b. Experiment details</vt:lpstr>
      <vt:lpstr>c. Simulated media</vt:lpstr>
      <vt:lpstr>d. Simulation results</vt:lpstr>
      <vt:lpstr>e. Comparison</vt:lpstr>
      <vt:lpstr>Comparison - Figure 3</vt:lpstr>
      <vt:lpstr>'d. Simulation results'!Ethanol.production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Vitkin Edward</dc:creator>
  <cp:lastModifiedBy>Edward Vitkin</cp:lastModifiedBy>
  <dcterms:created xsi:type="dcterms:W3CDTF">2018-02-07T06:48:10Z</dcterms:created>
  <dcterms:modified xsi:type="dcterms:W3CDTF">2019-02-24T07:37:45Z</dcterms:modified>
</cp:coreProperties>
</file>