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ropbox\Caprolace\Caprolace_salt\Paper in progress\PlosOne editing\Supplementary\"/>
    </mc:Choice>
  </mc:AlternateContent>
  <xr:revisionPtr revIDLastSave="0" documentId="13_ncr:1_{B5426D18-ED41-4957-9CAA-70F637A78AB7}" xr6:coauthVersionLast="43" xr6:coauthVersionMax="43" xr10:uidLastSave="{00000000-0000-0000-0000-000000000000}"/>
  <bookViews>
    <workbookView xWindow="-108" yWindow="-108" windowWidth="23256" windowHeight="13176" tabRatio="865" xr2:uid="{00000000-000D-0000-FFFF-FFFF00000000}"/>
  </bookViews>
  <sheets>
    <sheet name="Legend" sheetId="3" r:id="rId1"/>
    <sheet name="US202" sheetId="1" r:id="rId2"/>
    <sheet name="US104" sheetId="2" r:id="rId3"/>
    <sheet name="Thickness" sheetId="8" r:id="rId4"/>
    <sheet name="Statistics" sheetId="7" r:id="rId5"/>
    <sheet name="Fig 18A" sheetId="17" r:id="rId6"/>
    <sheet name="Fig 18B" sheetId="15" r:id="rId7"/>
    <sheet name="Fig 18C" sheetId="13" r:id="rId8"/>
    <sheet name="Fig 18D" sheetId="12" r:id="rId9"/>
  </sheets>
  <definedNames>
    <definedName name="_xlchart.v1.0" hidden="1">'US202'!$D$1:$D$908</definedName>
    <definedName name="_xlchart.v1.1" hidden="1">'US202'!$D$909</definedName>
    <definedName name="_xlchart.v1.2" hidden="1">'US104'!$D$2:$D$233</definedName>
    <definedName name="_xlchart.v1.3" hidden="1">'US202'!$D$2:$D$909</definedName>
    <definedName name="_xlchart.v1.4" hidden="1">Thickness!$A$2</definedName>
    <definedName name="_xlchart.v1.5" hidden="1">Thickness!$A$30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7" l="1"/>
  <c r="E57" i="7"/>
  <c r="E68" i="7" s="1"/>
  <c r="E56" i="7"/>
  <c r="E55" i="7"/>
  <c r="E54" i="7"/>
  <c r="B58" i="7"/>
  <c r="B57" i="7"/>
  <c r="B56" i="7"/>
  <c r="B55" i="7"/>
  <c r="B67" i="7" s="1"/>
  <c r="B54" i="7"/>
  <c r="E61" i="7" l="1"/>
  <c r="E62" i="7"/>
  <c r="E63" i="7"/>
  <c r="E67" i="7"/>
  <c r="E69" i="7" s="1"/>
  <c r="E70" i="7" s="1"/>
  <c r="E60" i="7"/>
  <c r="B63" i="7"/>
  <c r="B62" i="7"/>
  <c r="B61" i="7"/>
  <c r="B68" i="7"/>
  <c r="B60" i="7"/>
  <c r="E71" i="7" l="1"/>
  <c r="B69" i="7"/>
  <c r="B70" i="7" s="1"/>
  <c r="B71" i="7" l="1"/>
  <c r="K29" i="2" l="1"/>
  <c r="K28" i="2"/>
  <c r="K27" i="2"/>
  <c r="O27" i="2" s="1"/>
  <c r="K26" i="2"/>
  <c r="K25" i="2"/>
  <c r="K24" i="2"/>
  <c r="K23" i="2"/>
  <c r="O23" i="2" s="1"/>
  <c r="K22" i="2"/>
  <c r="K21" i="2"/>
  <c r="K20" i="1"/>
  <c r="K21" i="1"/>
  <c r="K22" i="1"/>
  <c r="K23" i="1"/>
  <c r="K24" i="1"/>
  <c r="K25" i="1"/>
  <c r="K27" i="1"/>
  <c r="K28" i="1"/>
  <c r="K29" i="1"/>
  <c r="K30" i="1"/>
  <c r="O30" i="1" s="1"/>
  <c r="K26" i="1"/>
  <c r="O26" i="1" s="1"/>
  <c r="K14" i="1"/>
  <c r="K13" i="1"/>
  <c r="K12" i="1"/>
  <c r="K11" i="1"/>
  <c r="K10" i="1"/>
  <c r="K9" i="1"/>
  <c r="K8" i="1"/>
  <c r="K7" i="1"/>
  <c r="K6" i="1"/>
  <c r="K5" i="1"/>
  <c r="K4" i="1"/>
  <c r="K12" i="2"/>
  <c r="K11" i="2"/>
  <c r="K10" i="2"/>
  <c r="K9" i="2"/>
  <c r="K8" i="2"/>
  <c r="K7" i="2"/>
  <c r="K6" i="2"/>
  <c r="K5" i="2"/>
  <c r="K4" i="2"/>
  <c r="O22" i="1" l="1"/>
  <c r="O22" i="2"/>
  <c r="O26" i="2"/>
  <c r="O25" i="1"/>
  <c r="O21" i="1"/>
  <c r="O27" i="1"/>
  <c r="O24" i="1"/>
  <c r="O20" i="1"/>
  <c r="K15" i="1"/>
  <c r="L11" i="1" s="1"/>
  <c r="M27" i="1" s="1"/>
  <c r="L13" i="1"/>
  <c r="M29" i="1" s="1"/>
  <c r="O29" i="1"/>
  <c r="L14" i="1"/>
  <c r="M30" i="1" s="1"/>
  <c r="O28" i="1"/>
  <c r="O23" i="1"/>
  <c r="K13" i="2"/>
  <c r="L4" i="2" s="1"/>
  <c r="O24" i="2"/>
  <c r="O28" i="2"/>
  <c r="O21" i="2"/>
  <c r="O25" i="2"/>
  <c r="O29" i="2"/>
  <c r="K31" i="2"/>
  <c r="K32" i="1"/>
  <c r="L27" i="1" s="1"/>
  <c r="L11" i="2" l="1"/>
  <c r="M28" i="2" s="1"/>
  <c r="L7" i="2"/>
  <c r="M24" i="2" s="1"/>
  <c r="L6" i="2"/>
  <c r="M23" i="2" s="1"/>
  <c r="L4" i="1"/>
  <c r="M20" i="1" s="1"/>
  <c r="L8" i="2"/>
  <c r="M25" i="2" s="1"/>
  <c r="L12" i="2"/>
  <c r="M29" i="2" s="1"/>
  <c r="L10" i="1"/>
  <c r="M26" i="1" s="1"/>
  <c r="L9" i="1"/>
  <c r="M25" i="1" s="1"/>
  <c r="L7" i="1"/>
  <c r="M23" i="1" s="1"/>
  <c r="L6" i="1"/>
  <c r="M22" i="1" s="1"/>
  <c r="L5" i="1"/>
  <c r="M21" i="1" s="1"/>
  <c r="L8" i="1"/>
  <c r="M24" i="1" s="1"/>
  <c r="L12" i="1"/>
  <c r="M28" i="1" s="1"/>
  <c r="M21" i="2"/>
  <c r="L9" i="2"/>
  <c r="M26" i="2" s="1"/>
  <c r="L5" i="2"/>
  <c r="M22" i="2" s="1"/>
  <c r="L10" i="2"/>
  <c r="M27" i="2" s="1"/>
  <c r="L24" i="2"/>
  <c r="L28" i="2"/>
  <c r="L23" i="2"/>
  <c r="L27" i="2"/>
  <c r="L22" i="2"/>
  <c r="L25" i="2"/>
  <c r="L26" i="2"/>
  <c r="L29" i="2"/>
  <c r="L21" i="2"/>
  <c r="L28" i="1"/>
  <c r="L24" i="1"/>
  <c r="L29" i="1"/>
  <c r="L30" i="1"/>
  <c r="L21" i="1"/>
  <c r="L25" i="1"/>
  <c r="L22" i="1"/>
  <c r="L20" i="1"/>
  <c r="L26" i="1"/>
  <c r="L23" i="1"/>
  <c r="M32" i="1" l="1"/>
  <c r="L15" i="1"/>
  <c r="L13" i="2"/>
  <c r="L31" i="2"/>
  <c r="L32" i="1"/>
  <c r="B27" i="8" l="1"/>
  <c r="B4" i="8"/>
  <c r="B32" i="8" l="1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8" i="8" l="1"/>
  <c r="C7" i="8" s="1"/>
  <c r="B54" i="8"/>
  <c r="C32" i="8" s="1"/>
  <c r="E22" i="7"/>
  <c r="E21" i="7"/>
  <c r="E32" i="7" s="1"/>
  <c r="E20" i="7"/>
  <c r="E19" i="7"/>
  <c r="E31" i="7" s="1"/>
  <c r="E18" i="7"/>
  <c r="B18" i="7"/>
  <c r="B22" i="7"/>
  <c r="B21" i="7"/>
  <c r="B32" i="7" s="1"/>
  <c r="B20" i="7"/>
  <c r="B19" i="7"/>
  <c r="B24" i="7" l="1"/>
  <c r="C5" i="8"/>
  <c r="C20" i="8"/>
  <c r="C24" i="8"/>
  <c r="C14" i="8"/>
  <c r="C26" i="8"/>
  <c r="C22" i="8"/>
  <c r="C18" i="8"/>
  <c r="C10" i="8"/>
  <c r="C16" i="8"/>
  <c r="C12" i="8"/>
  <c r="C8" i="8"/>
  <c r="C25" i="8"/>
  <c r="C6" i="8"/>
  <c r="C19" i="8"/>
  <c r="C23" i="8"/>
  <c r="C13" i="8"/>
  <c r="C21" i="8"/>
  <c r="C17" i="8"/>
  <c r="C9" i="8"/>
  <c r="C15" i="8"/>
  <c r="C11" i="8"/>
  <c r="B31" i="7"/>
  <c r="B33" i="7" s="1"/>
  <c r="B35" i="7" s="1"/>
  <c r="C53" i="8"/>
  <c r="C49" i="8"/>
  <c r="C45" i="8"/>
  <c r="C41" i="8"/>
  <c r="C37" i="8"/>
  <c r="C33" i="8"/>
  <c r="C50" i="8"/>
  <c r="C46" i="8"/>
  <c r="C42" i="8"/>
  <c r="C38" i="8"/>
  <c r="C34" i="8"/>
  <c r="C51" i="8"/>
  <c r="C47" i="8"/>
  <c r="C43" i="8"/>
  <c r="C39" i="8"/>
  <c r="C35" i="8"/>
  <c r="C52" i="8"/>
  <c r="C48" i="8"/>
  <c r="C44" i="8"/>
  <c r="C40" i="8"/>
  <c r="C36" i="8"/>
  <c r="E33" i="7"/>
  <c r="E34" i="7" s="1"/>
  <c r="B27" i="7"/>
  <c r="E25" i="7"/>
  <c r="B25" i="7"/>
  <c r="B26" i="7"/>
  <c r="E24" i="7"/>
  <c r="E26" i="7"/>
  <c r="E27" i="7"/>
  <c r="C28" i="8" l="1"/>
  <c r="B34" i="7"/>
  <c r="C54" i="8"/>
  <c r="E35" i="7"/>
</calcChain>
</file>

<file path=xl/sharedStrings.xml><?xml version="1.0" encoding="utf-8"?>
<sst xmlns="http://schemas.openxmlformats.org/spreadsheetml/2006/main" count="2567" uniqueCount="278">
  <si>
    <t>Classe dimensionale: dimensione calcolata a partire dal quadrato più piccolo all'interno del quale entra completamente il frammento ceramico. I quadrati hanno lati centimetrici a partire da 1</t>
  </si>
  <si>
    <t>5yR 4/6</t>
  </si>
  <si>
    <t>5yR 4/4</t>
  </si>
  <si>
    <t>2.5yr 6/4</t>
  </si>
  <si>
    <t>2.5yr 5/6</t>
  </si>
  <si>
    <t>2.5yr 6/6</t>
  </si>
  <si>
    <t>10r 5/6</t>
  </si>
  <si>
    <t>10yr 6/3</t>
  </si>
  <si>
    <t>10yr 6/4</t>
  </si>
  <si>
    <t>10yr 5/4</t>
  </si>
  <si>
    <t>5yr 5/6</t>
  </si>
  <si>
    <t>5yr 4/6</t>
  </si>
  <si>
    <t>5yr 5/4</t>
  </si>
  <si>
    <t>2.5yr 4/6</t>
  </si>
  <si>
    <t>2.5yr 6/8</t>
  </si>
  <si>
    <t>10r 3/3</t>
  </si>
  <si>
    <t>5yr 6/3</t>
  </si>
  <si>
    <t>7.5yr 5/4</t>
  </si>
  <si>
    <t>10yr 7/4</t>
  </si>
  <si>
    <t>5yr 6/6</t>
  </si>
  <si>
    <t>5yr 6/4</t>
  </si>
  <si>
    <t>7.5 yr 6/3</t>
  </si>
  <si>
    <t>7.5yr 6/3</t>
  </si>
  <si>
    <t>2.5yr 7/4</t>
  </si>
  <si>
    <t>7.5yr 7/4</t>
  </si>
  <si>
    <t>2.5y 7/4</t>
  </si>
  <si>
    <t>2.5y 7/3</t>
  </si>
  <si>
    <t>2.5y 6/2</t>
  </si>
  <si>
    <t>7.5yr 5/3</t>
  </si>
  <si>
    <t>7.5yr 6/4</t>
  </si>
  <si>
    <t>2.5y 6/1</t>
  </si>
  <si>
    <t>2.5y 7/2</t>
  </si>
  <si>
    <t>10yr 6/1</t>
  </si>
  <si>
    <t>10yr 5/2</t>
  </si>
  <si>
    <t>10yr 5/1</t>
  </si>
  <si>
    <t>10yr7/3</t>
  </si>
  <si>
    <t>5.10.17</t>
  </si>
  <si>
    <t>5yr5/4</t>
  </si>
  <si>
    <t>7.5yr 8/3</t>
  </si>
  <si>
    <t>5yr 4/4</t>
  </si>
  <si>
    <t>10yr 7/3</t>
  </si>
  <si>
    <t>5yr 7/6</t>
  </si>
  <si>
    <t>6.10.17</t>
  </si>
  <si>
    <t>5yr 5/2</t>
  </si>
  <si>
    <t>5yr 3/2</t>
  </si>
  <si>
    <t>2.5yr 5/8</t>
  </si>
  <si>
    <t>7.5yr 4/2</t>
  </si>
  <si>
    <t>2.5yr 5/4</t>
  </si>
  <si>
    <t>19.9.17</t>
  </si>
  <si>
    <t>21.9.17</t>
  </si>
  <si>
    <t>7.5yr 5/2</t>
  </si>
  <si>
    <t>2.5yr 4/4</t>
  </si>
  <si>
    <t>5YR 4/4</t>
  </si>
  <si>
    <t>10YR 7/4</t>
  </si>
  <si>
    <t>7.5YR 5/3</t>
  </si>
  <si>
    <t>5YR 5/4</t>
  </si>
  <si>
    <t>7.5YR 5/4</t>
  </si>
  <si>
    <t>7.5YR 5/2</t>
  </si>
  <si>
    <t>2.5YR 5/6</t>
  </si>
  <si>
    <t>5YR 5/2</t>
  </si>
  <si>
    <t>7.5YR 6/3</t>
  </si>
  <si>
    <t>7.5YR 6/4</t>
  </si>
  <si>
    <t>5YR 5/6</t>
  </si>
  <si>
    <t>5YR 6/6</t>
  </si>
  <si>
    <t>10YR 6/3</t>
  </si>
  <si>
    <t>10YR 6/1</t>
  </si>
  <si>
    <t>5YR 5/3</t>
  </si>
  <si>
    <t>5YR 4/3</t>
  </si>
  <si>
    <t>5YR 6/4</t>
  </si>
  <si>
    <t>10YR 6/4</t>
  </si>
  <si>
    <t>7.5YR 4/3</t>
  </si>
  <si>
    <t>10YR 6/2</t>
  </si>
  <si>
    <t>7.5YR 6/6</t>
  </si>
  <si>
    <t>7.5YR 7/6</t>
  </si>
  <si>
    <t>7.5YR 4/4</t>
  </si>
  <si>
    <t>10YR 5/2</t>
  </si>
  <si>
    <t>5YR 6/3</t>
  </si>
  <si>
    <t>7.5YR 6/2</t>
  </si>
  <si>
    <t>7.5YR 5/6</t>
  </si>
  <si>
    <t>2.5YR 5/1</t>
  </si>
  <si>
    <t>2.5YR 6/8</t>
  </si>
  <si>
    <t>10YR 5/3</t>
  </si>
  <si>
    <t>7.5YR 5/8</t>
  </si>
  <si>
    <t>10YR 5/4</t>
  </si>
  <si>
    <t>2.5YR 5/4</t>
  </si>
  <si>
    <t>5YR 6/8</t>
  </si>
  <si>
    <t>7.5YR 7/4</t>
  </si>
  <si>
    <t>5YR 4/2</t>
  </si>
  <si>
    <t>5YR 3/1</t>
  </si>
  <si>
    <t>2.5YR 5/2</t>
  </si>
  <si>
    <t>2.5YR 6/6</t>
  </si>
  <si>
    <t>5YR 7/6</t>
  </si>
  <si>
    <t>5YR 6/2</t>
  </si>
  <si>
    <t>10R 6/6</t>
  </si>
  <si>
    <t>7.5YR 4/2</t>
  </si>
  <si>
    <t>2.5YR 5/8</t>
  </si>
  <si>
    <t>2.5YR 4/8</t>
  </si>
  <si>
    <t>5YR 5/1</t>
  </si>
  <si>
    <t>2.5YR 7/4</t>
  </si>
  <si>
    <t>5YR /3</t>
  </si>
  <si>
    <t>10YR 4/1</t>
  </si>
  <si>
    <t>7.5YR 8/2</t>
  </si>
  <si>
    <t>10R 5/4</t>
  </si>
  <si>
    <t>7.5YR 7/3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</si>
  <si>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</si>
  <si>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</si>
  <si>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</si>
  <si>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</si>
  <si>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</si>
  <si>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</si>
  <si>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</si>
  <si>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</si>
  <si>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</si>
  <si>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</si>
  <si>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</si>
  <si>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</si>
  <si>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</si>
  <si>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1 Quartile</t>
  </si>
  <si>
    <t>3 Quartile</t>
  </si>
  <si>
    <t>Min</t>
  </si>
  <si>
    <t>Max (4 Quartile)</t>
  </si>
  <si>
    <t>Diff 1-min</t>
  </si>
  <si>
    <t>Diff 2-1</t>
  </si>
  <si>
    <t>Diff 3-2</t>
  </si>
  <si>
    <t>Diff Max-3</t>
  </si>
  <si>
    <t>2 Quartile (Median)</t>
  </si>
  <si>
    <t>OUTLIERS</t>
  </si>
  <si>
    <t>IQR</t>
  </si>
  <si>
    <t>Lower fence</t>
  </si>
  <si>
    <t>Higher fence</t>
  </si>
  <si>
    <t>TOT</t>
  </si>
  <si>
    <t>3.10.17</t>
  </si>
  <si>
    <t>2,5yr 7/8</t>
  </si>
  <si>
    <t>2,5yr 6/8</t>
  </si>
  <si>
    <t>7.5yr 7/3</t>
  </si>
  <si>
    <t>2.5yr 7/8</t>
  </si>
  <si>
    <t>7.5yr 7/6</t>
  </si>
  <si>
    <t>2.5 yr 7/6</t>
  </si>
  <si>
    <t>2.5 yr 6/8</t>
  </si>
  <si>
    <t>20.3.19</t>
  </si>
  <si>
    <t>5yr 5/3</t>
  </si>
  <si>
    <t>5y5 6/6</t>
  </si>
  <si>
    <t>10yr 6/6</t>
  </si>
  <si>
    <t>5yr 8/4</t>
  </si>
  <si>
    <t>7.5yr 6/6</t>
  </si>
  <si>
    <t>2.5yr 7/6</t>
  </si>
  <si>
    <t>7.5 yr 7/6</t>
  </si>
  <si>
    <t>2.5yr 6/5</t>
  </si>
  <si>
    <t>5yr 7/4</t>
  </si>
  <si>
    <t>5yr 6/5</t>
  </si>
  <si>
    <t>2.5yr 5/5</t>
  </si>
  <si>
    <t>4.10.17</t>
  </si>
  <si>
    <t>10r 6/6</t>
  </si>
  <si>
    <t>5yr 6/8</t>
  </si>
  <si>
    <t>22.9.17</t>
  </si>
  <si>
    <t>7.5yr 6/2</t>
  </si>
  <si>
    <t>7.5yr 5/1</t>
  </si>
  <si>
    <t>5yr 5/1</t>
  </si>
  <si>
    <t>10yr 5/3</t>
  </si>
  <si>
    <t>5yr 6/2</t>
  </si>
  <si>
    <t>2.5yr 6/3</t>
  </si>
  <si>
    <t>2.5yr 5/2</t>
  </si>
  <si>
    <t>10yr 6/2</t>
  </si>
  <si>
    <t>2.5r 6/6</t>
  </si>
  <si>
    <t>2.5yr 5/3</t>
  </si>
  <si>
    <t>7.5yr 7/2</t>
  </si>
  <si>
    <t>2.5 yr 6/6</t>
  </si>
  <si>
    <t>10yr 8/3</t>
  </si>
  <si>
    <t>10yr 7/1</t>
  </si>
  <si>
    <t>10YR 7/3</t>
  </si>
  <si>
    <t>2.5Y 6/3</t>
  </si>
  <si>
    <t>2.5YR 5/3</t>
  </si>
  <si>
    <t>10R 5/1</t>
  </si>
  <si>
    <t>2.5YR 7/6</t>
  </si>
  <si>
    <t>2.5YR 6/4</t>
  </si>
  <si>
    <t>Spessore (mm)</t>
  </si>
  <si>
    <t>20.9.17</t>
  </si>
  <si>
    <t>5YR 4/1</t>
  </si>
  <si>
    <t>2.5YR 4/6</t>
  </si>
  <si>
    <t>10R 4/4</t>
  </si>
  <si>
    <t>5YR 7/4</t>
  </si>
  <si>
    <t>2.5Y 4/1</t>
  </si>
  <si>
    <t>7.5YR 8/3</t>
  </si>
  <si>
    <t>7.5YR 8/4</t>
  </si>
  <si>
    <t>7.5YR 7/2</t>
  </si>
  <si>
    <t>2.5YR 6/2</t>
  </si>
  <si>
    <t>10R 6/8</t>
  </si>
  <si>
    <t>10YR 8/3</t>
  </si>
  <si>
    <t>10YR 5/1</t>
  </si>
  <si>
    <t>7.5YR 4/1</t>
  </si>
  <si>
    <t>2.5Y 8/3</t>
  </si>
  <si>
    <t>2.5YR 8/4</t>
  </si>
  <si>
    <t>2.5YR 6/3</t>
  </si>
  <si>
    <t>2.5YR 7/3</t>
  </si>
  <si>
    <t>7.5YR 5/1</t>
  </si>
  <si>
    <t>2.5Y 5/1</t>
  </si>
  <si>
    <t>2.5YR 6/1</t>
  </si>
  <si>
    <t>2.5YR 7/2</t>
  </si>
  <si>
    <t>5YR 7/3</t>
  </si>
  <si>
    <t>5YR 7/2</t>
  </si>
  <si>
    <t>5YR 673</t>
  </si>
  <si>
    <t>24.2.18</t>
  </si>
  <si>
    <t>24.4.18</t>
  </si>
  <si>
    <t xml:space="preserve">5YR 6/4 </t>
  </si>
  <si>
    <t>2.5YR 7/8</t>
  </si>
  <si>
    <t>CP 1</t>
  </si>
  <si>
    <t>CP 20</t>
  </si>
  <si>
    <t>CP 122</t>
  </si>
  <si>
    <t>CP 123</t>
  </si>
  <si>
    <t>CP 127</t>
  </si>
  <si>
    <t>CP 128</t>
  </si>
  <si>
    <t>CP 129</t>
  </si>
  <si>
    <t>CP 131</t>
  </si>
  <si>
    <t>CP 132</t>
  </si>
  <si>
    <t>Cp 133</t>
  </si>
  <si>
    <t>Cp 134</t>
  </si>
  <si>
    <t>CP 185</t>
  </si>
  <si>
    <t>CP 186</t>
  </si>
  <si>
    <t>CP 187</t>
  </si>
  <si>
    <t>CP 188</t>
  </si>
  <si>
    <t>CP 199</t>
  </si>
  <si>
    <t>CP 200</t>
  </si>
  <si>
    <t>CP 201</t>
  </si>
  <si>
    <t>CP 202</t>
  </si>
  <si>
    <t>CP 222</t>
  </si>
  <si>
    <t>CP 223</t>
  </si>
  <si>
    <t>CP 224</t>
  </si>
  <si>
    <t>CP 6</t>
  </si>
  <si>
    <t>CP 190</t>
  </si>
  <si>
    <t>CP 191</t>
  </si>
  <si>
    <t>CP 192</t>
  </si>
  <si>
    <t>CP 195</t>
  </si>
  <si>
    <t>CP 196</t>
  </si>
  <si>
    <t>CP 231</t>
  </si>
  <si>
    <t>CP 232</t>
  </si>
  <si>
    <t>CP 233</t>
  </si>
  <si>
    <t>CP 235</t>
  </si>
  <si>
    <t>CP 236</t>
  </si>
  <si>
    <t>CP 237</t>
  </si>
  <si>
    <t>CP 244</t>
  </si>
  <si>
    <t>CP 247</t>
  </si>
  <si>
    <t>CP 249</t>
  </si>
  <si>
    <t>CP 250</t>
  </si>
  <si>
    <t>CP 251</t>
  </si>
  <si>
    <t>Column1</t>
  </si>
  <si>
    <t>SU 202</t>
  </si>
  <si>
    <t>SU 104</t>
  </si>
  <si>
    <t>US202, thickness</t>
  </si>
  <si>
    <t>US 104, thickness</t>
  </si>
  <si>
    <t>US202, dimension</t>
  </si>
  <si>
    <t>US 104, dimension</t>
  </si>
  <si>
    <t>US202, weight</t>
  </si>
  <si>
    <t>US 104, weight</t>
  </si>
  <si>
    <t>Date</t>
  </si>
  <si>
    <t>Colour</t>
  </si>
  <si>
    <t>Thickness (mm)</t>
  </si>
  <si>
    <t>Column</t>
  </si>
  <si>
    <t>Content</t>
  </si>
  <si>
    <t>Total weight per size class</t>
  </si>
  <si>
    <t>Number of potsherds per size class</t>
  </si>
  <si>
    <t>Mean weight per size class</t>
  </si>
  <si>
    <t>Absolute</t>
  </si>
  <si>
    <t>Relative</t>
  </si>
  <si>
    <t>Relative weight per size class</t>
  </si>
  <si>
    <t>Size class</t>
  </si>
  <si>
    <t>Size Class</t>
  </si>
  <si>
    <t>Size class (cm)</t>
  </si>
  <si>
    <t>Thickness</t>
  </si>
  <si>
    <t>Miniature vessels have not been taken into account</t>
  </si>
  <si>
    <t>Weight per date and size class</t>
  </si>
  <si>
    <t>Weight (g)</t>
  </si>
  <si>
    <t>Note</t>
  </si>
  <si>
    <t>Number of potsherds</t>
  </si>
  <si>
    <t>Percentage</t>
  </si>
  <si>
    <t>Measured at the geometric centre of the potsherd.</t>
  </si>
  <si>
    <t>To estimate the colour we used the Munsell color system (Munsell, A. H., 1905. A color notation. Boston: G.H. Ellis Co.). Only external surface, predominant colour.</t>
  </si>
  <si>
    <t>We calculate the side of the smallest square in which each potsherd could be inserted. Resolution of the measure: 1mm. Resolution of the squares: 1cm.</t>
  </si>
  <si>
    <t>The date in which the potsherds have been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</si>
</sst>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Continuous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0" fontId="0" fillId="0" borderId="12" xfId="0" applyBorder="1"/>
    <xf numFmtId="0" fontId="1" fillId="0" borderId="4" xfId="0" applyFont="1" applyBorder="1"/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0" fillId="0" borderId="0" xfId="0" applyBorder="1"/>
    <xf numFmtId="0" fontId="0" fillId="0" borderId="15" xfId="0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/>
    <xf numFmtId="0" fontId="1" fillId="0" borderId="16" xfId="0" applyFont="1" applyBorder="1"/>
    <xf numFmtId="49" fontId="0" fillId="0" borderId="16" xfId="0" applyNumberFormat="1" applyBorder="1"/>
    <xf numFmtId="0" fontId="0" fillId="0" borderId="16" xfId="0" applyBorder="1"/>
    <xf numFmtId="0" fontId="1" fillId="0" borderId="0" xfId="0" applyFont="1" applyAlignment="1"/>
    <xf numFmtId="0" fontId="4" fillId="0" borderId="0" xfId="0" applyFont="1"/>
    <xf numFmtId="0" fontId="1" fillId="0" borderId="17" xfId="0" applyFont="1" applyBorder="1"/>
    <xf numFmtId="0" fontId="1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4642977320143"/>
          <c:y val="8.5732943067980377E-2"/>
          <c:w val="0.6246958207147183"/>
          <c:h val="0.78561421445355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Thickness!$A$2</c:f>
              <c:strCache>
                <c:ptCount val="1"/>
                <c:pt idx="0">
                  <c:v>SU 202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</c:spPr>
          <c:invertIfNegative val="0"/>
          <c:cat>
            <c:numRef>
              <c:f>Thickness!$A$5:$A$26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Thickness!$C$5:$C$26</c:f>
              <c:numCache>
                <c:formatCode>General</c:formatCode>
                <c:ptCount val="22"/>
                <c:pt idx="0">
                  <c:v>0</c:v>
                </c:pt>
                <c:pt idx="1">
                  <c:v>0.32258064516129031</c:v>
                </c:pt>
                <c:pt idx="2">
                  <c:v>2.903225806451613</c:v>
                </c:pt>
                <c:pt idx="3">
                  <c:v>6.4516129032258061</c:v>
                </c:pt>
                <c:pt idx="4">
                  <c:v>5.698924731182796</c:v>
                </c:pt>
                <c:pt idx="5">
                  <c:v>6.7741935483870979</c:v>
                </c:pt>
                <c:pt idx="6">
                  <c:v>10.75268817204301</c:v>
                </c:pt>
                <c:pt idx="7">
                  <c:v>14.731182795698924</c:v>
                </c:pt>
                <c:pt idx="8">
                  <c:v>11.720430107526882</c:v>
                </c:pt>
                <c:pt idx="9">
                  <c:v>13.763440860215054</c:v>
                </c:pt>
                <c:pt idx="10">
                  <c:v>9.78494623655914</c:v>
                </c:pt>
                <c:pt idx="11">
                  <c:v>7.849462365591398</c:v>
                </c:pt>
                <c:pt idx="12">
                  <c:v>4.838709677419355</c:v>
                </c:pt>
                <c:pt idx="13">
                  <c:v>1.7204301075268817</c:v>
                </c:pt>
                <c:pt idx="14">
                  <c:v>1.1827956989247312</c:v>
                </c:pt>
                <c:pt idx="15">
                  <c:v>0.64516129032258063</c:v>
                </c:pt>
                <c:pt idx="16">
                  <c:v>0.32258064516129031</c:v>
                </c:pt>
                <c:pt idx="17">
                  <c:v>0.32258064516129031</c:v>
                </c:pt>
                <c:pt idx="18">
                  <c:v>0.10752688172043011</c:v>
                </c:pt>
                <c:pt idx="19">
                  <c:v>0.10752688172043011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D-42EE-8F6C-2C32B071AE79}"/>
            </c:ext>
          </c:extLst>
        </c:ser>
        <c:ser>
          <c:idx val="1"/>
          <c:order val="1"/>
          <c:tx>
            <c:strRef>
              <c:f>Thickness!$A$30</c:f>
              <c:strCache>
                <c:ptCount val="1"/>
                <c:pt idx="0">
                  <c:v>SU 104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</c:spPr>
          <c:invertIfNegative val="0"/>
          <c:cat>
            <c:numRef>
              <c:f>Thickness!$A$5:$A$26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Thickness!$C$32:$C$53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0.43103448275862066</c:v>
                </c:pt>
                <c:pt idx="6">
                  <c:v>0</c:v>
                </c:pt>
                <c:pt idx="7">
                  <c:v>4.3103448275862073</c:v>
                </c:pt>
                <c:pt idx="8">
                  <c:v>5.1724137931034484</c:v>
                </c:pt>
                <c:pt idx="9">
                  <c:v>7.7586206896551726</c:v>
                </c:pt>
                <c:pt idx="10">
                  <c:v>13.36206896551724</c:v>
                </c:pt>
                <c:pt idx="11">
                  <c:v>12.5</c:v>
                </c:pt>
                <c:pt idx="12">
                  <c:v>18.103448275862068</c:v>
                </c:pt>
                <c:pt idx="13">
                  <c:v>13.793103448275861</c:v>
                </c:pt>
                <c:pt idx="14">
                  <c:v>10.344827586206897</c:v>
                </c:pt>
                <c:pt idx="15">
                  <c:v>6.0344827586206895</c:v>
                </c:pt>
                <c:pt idx="16">
                  <c:v>3.8793103448275863</c:v>
                </c:pt>
                <c:pt idx="17">
                  <c:v>2.1551724137931036</c:v>
                </c:pt>
                <c:pt idx="18">
                  <c:v>1.7241379310344827</c:v>
                </c:pt>
                <c:pt idx="19">
                  <c:v>0.43103448275862066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D-42EE-8F6C-2C32B071A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2984832"/>
        <c:axId val="72994816"/>
      </c:barChart>
      <c:catAx>
        <c:axId val="7298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r>
                  <a:rPr lang="it-IT" b="0">
                    <a:solidFill>
                      <a:schemeClr val="bg1"/>
                    </a:solidFill>
                  </a:rPr>
                  <a:t>Thickness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72994816"/>
        <c:crosses val="autoZero"/>
        <c:auto val="1"/>
        <c:lblAlgn val="ctr"/>
        <c:lblOffset val="100"/>
        <c:noMultiLvlLbl val="0"/>
      </c:catAx>
      <c:valAx>
        <c:axId val="7299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r>
                  <a:rPr lang="it-IT" b="0">
                    <a:solidFill>
                      <a:schemeClr val="bg1"/>
                    </a:solidFill>
                  </a:rPr>
                  <a:t>Percentuage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729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946682818493841"/>
          <c:y val="6.6917096095972309E-2"/>
          <c:w val="0.30411758530183725"/>
          <c:h val="0.250558546551391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800" baseline="0">
              <a:solidFill>
                <a:schemeClr val="bg1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600" baseline="0">
          <a:latin typeface="Arial" panose="020B0604020202020204" pitchFamily="34" charset="0"/>
        </a:defRPr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 202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'US202'!$J$20:$J$30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'US202'!$O$20:$O$30</c:f>
              <c:numCache>
                <c:formatCode>General</c:formatCode>
                <c:ptCount val="11"/>
                <c:pt idx="0">
                  <c:v>2.5100671140939599</c:v>
                </c:pt>
                <c:pt idx="1">
                  <c:v>5.3604651162790695</c:v>
                </c:pt>
                <c:pt idx="2">
                  <c:v>10.739795918367347</c:v>
                </c:pt>
                <c:pt idx="3">
                  <c:v>18.443478260869565</c:v>
                </c:pt>
                <c:pt idx="4">
                  <c:v>26.14516129032258</c:v>
                </c:pt>
                <c:pt idx="5">
                  <c:v>38.878787878787875</c:v>
                </c:pt>
                <c:pt idx="6">
                  <c:v>45.411764705882355</c:v>
                </c:pt>
                <c:pt idx="7">
                  <c:v>62.571428571428569</c:v>
                </c:pt>
                <c:pt idx="8">
                  <c:v>103</c:v>
                </c:pt>
                <c:pt idx="9">
                  <c:v>113</c:v>
                </c:pt>
                <c:pt idx="10">
                  <c:v>47.333333333333336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4-4C43-96A6-F73BBCD1D985}"/>
            </c:ext>
          </c:extLst>
        </c:ser>
        <c:ser>
          <c:idx val="1"/>
          <c:order val="1"/>
          <c:tx>
            <c:v>SU 104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'US104'!$O$21:$O$29</c:f>
              <c:numCache>
                <c:formatCode>General</c:formatCode>
                <c:ptCount val="9"/>
                <c:pt idx="0">
                  <c:v>5.2</c:v>
                </c:pt>
                <c:pt idx="1">
                  <c:v>7.3863636363636367</c:v>
                </c:pt>
                <c:pt idx="2">
                  <c:v>14.867647058823529</c:v>
                </c:pt>
                <c:pt idx="3">
                  <c:v>21.938775510204081</c:v>
                </c:pt>
                <c:pt idx="4">
                  <c:v>38.024390243902438</c:v>
                </c:pt>
                <c:pt idx="5">
                  <c:v>38.666666666666664</c:v>
                </c:pt>
                <c:pt idx="6">
                  <c:v>65.428571428571431</c:v>
                </c:pt>
                <c:pt idx="7">
                  <c:v>119.5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B-40F1-BCBA-EB713540D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4831424"/>
        <c:axId val="604831752"/>
      </c:barChart>
      <c:catAx>
        <c:axId val="604831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chemeClr val="lt1">
                        <a:lumMod val="8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it-IT" b="0" i="0" cap="none" baseline="0"/>
                  <a:t>Dimension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cap="none" baseline="0">
                  <a:solidFill>
                    <a:schemeClr val="lt1">
                      <a:lumMod val="8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it-IT"/>
          </a:p>
        </c:txPr>
        <c:crossAx val="604831752"/>
        <c:crosses val="autoZero"/>
        <c:auto val="1"/>
        <c:lblAlgn val="ctr"/>
        <c:lblOffset val="100"/>
        <c:noMultiLvlLbl val="0"/>
      </c:catAx>
      <c:valAx>
        <c:axId val="60483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chemeClr val="lt1">
                        <a:lumMod val="8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it-IT" b="0" i="0" cap="none" baseline="0"/>
                  <a:t>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none" baseline="0">
                  <a:solidFill>
                    <a:schemeClr val="lt1">
                      <a:lumMod val="8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it-IT"/>
          </a:p>
        </c:txPr>
        <c:crossAx val="60483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25853018372702"/>
          <c:y val="0.13946704578594338"/>
          <c:w val="0.25644008345110708"/>
          <c:h val="5.4259471492764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600" baseline="0">
          <a:latin typeface="Arial" panose="020B0604020202020204" pitchFamily="34" charset="0"/>
        </a:defRPr>
      </a:pPr>
      <a:endParaRPr lang="it-IT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Dimension and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ubbleChart>
        <c:varyColors val="0"/>
        <c:ser>
          <c:idx val="0"/>
          <c:order val="0"/>
          <c:tx>
            <c:v>SU 202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xVal>
            <c:numRef>
              <c:f>'US202'!$J$20:$J$30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'US202'!$L$20:$L$30</c:f>
              <c:numCache>
                <c:formatCode>General</c:formatCode>
                <c:ptCount val="11"/>
                <c:pt idx="0">
                  <c:v>16.03875134553283</c:v>
                </c:pt>
                <c:pt idx="1">
                  <c:v>37.029063509149623</c:v>
                </c:pt>
                <c:pt idx="2">
                  <c:v>21.097954790096878</c:v>
                </c:pt>
                <c:pt idx="3">
                  <c:v>12.378902045209902</c:v>
                </c:pt>
                <c:pt idx="4">
                  <c:v>6.6738428417653388</c:v>
                </c:pt>
                <c:pt idx="5">
                  <c:v>3.5522066738428419</c:v>
                </c:pt>
                <c:pt idx="6">
                  <c:v>1.8299246501614641</c:v>
                </c:pt>
                <c:pt idx="7">
                  <c:v>0.75349838536060276</c:v>
                </c:pt>
                <c:pt idx="8">
                  <c:v>0.1076426264800861</c:v>
                </c:pt>
                <c:pt idx="9">
                  <c:v>0.2152852529601722</c:v>
                </c:pt>
                <c:pt idx="10">
                  <c:v>0.32292787944025836</c:v>
                </c:pt>
              </c:numCache>
            </c:numRef>
          </c:yVal>
          <c:bubbleSize>
            <c:numRef>
              <c:f>'US202'!$M$20:$M$30</c:f>
              <c:numCache>
                <c:formatCode>General</c:formatCode>
                <c:ptCount val="11"/>
                <c:pt idx="0">
                  <c:v>3.3910599329041622</c:v>
                </c:pt>
                <c:pt idx="1">
                  <c:v>16.719557530147792</c:v>
                </c:pt>
                <c:pt idx="2">
                  <c:v>19.08604587904615</c:v>
                </c:pt>
                <c:pt idx="3">
                  <c:v>19.231117961737237</c:v>
                </c:pt>
                <c:pt idx="4">
                  <c:v>14.697615377640766</c:v>
                </c:pt>
                <c:pt idx="5">
                  <c:v>11.632967630791549</c:v>
                </c:pt>
                <c:pt idx="6">
                  <c:v>6.9997279898449545</c:v>
                </c:pt>
                <c:pt idx="7">
                  <c:v>3.97134826366851</c:v>
                </c:pt>
                <c:pt idx="8">
                  <c:v>0.9339015323238733</c:v>
                </c:pt>
                <c:pt idx="9">
                  <c:v>2.0491431680116059</c:v>
                </c:pt>
                <c:pt idx="10">
                  <c:v>1.2875147338833983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816-4A88-BFBB-EC36DB4EAC6D}"/>
            </c:ext>
          </c:extLst>
        </c:ser>
        <c:ser>
          <c:idx val="1"/>
          <c:order val="1"/>
          <c:tx>
            <c:v>SU 104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xVal>
            <c:numRef>
              <c:f>'US104'!$J$21:$J$29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'US104'!$L$21:$L$29</c:f>
              <c:numCache>
                <c:formatCode>General</c:formatCode>
                <c:ptCount val="9"/>
                <c:pt idx="0">
                  <c:v>2.1551724137931036</c:v>
                </c:pt>
                <c:pt idx="1">
                  <c:v>18.96551724137931</c:v>
                </c:pt>
                <c:pt idx="2">
                  <c:v>29.310344827586203</c:v>
                </c:pt>
                <c:pt idx="3">
                  <c:v>21.120689655172413</c:v>
                </c:pt>
                <c:pt idx="4">
                  <c:v>17.672413793103448</c:v>
                </c:pt>
                <c:pt idx="5">
                  <c:v>6.4655172413793105</c:v>
                </c:pt>
                <c:pt idx="6">
                  <c:v>3.0172413793103448</c:v>
                </c:pt>
                <c:pt idx="7">
                  <c:v>0.86206896551724133</c:v>
                </c:pt>
                <c:pt idx="8">
                  <c:v>0.43103448275862066</c:v>
                </c:pt>
              </c:numCache>
            </c:numRef>
          </c:yVal>
          <c:bubbleSize>
            <c:numRef>
              <c:f>'US104'!$M$21:$M$29</c:f>
              <c:numCache>
                <c:formatCode>General</c:formatCode>
                <c:ptCount val="9"/>
                <c:pt idx="0">
                  <c:v>0.48680022467702683</c:v>
                </c:pt>
                <c:pt idx="1">
                  <c:v>6.0850028084628347</c:v>
                </c:pt>
                <c:pt idx="2">
                  <c:v>18.929039505710541</c:v>
                </c:pt>
                <c:pt idx="3">
                  <c:v>20.127316981838607</c:v>
                </c:pt>
                <c:pt idx="4">
                  <c:v>29.189290395057103</c:v>
                </c:pt>
                <c:pt idx="5">
                  <c:v>10.859389627410597</c:v>
                </c:pt>
                <c:pt idx="6">
                  <c:v>8.5751731885414717</c:v>
                </c:pt>
                <c:pt idx="7">
                  <c:v>4.4748174499157463</c:v>
                </c:pt>
                <c:pt idx="8">
                  <c:v>1.27316981838607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816-4A88-BFBB-EC36DB4EA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5"/>
        <c:showNegBubbles val="0"/>
        <c:sizeRepresents val="w"/>
        <c:axId val="606590816"/>
        <c:axId val="606592128"/>
      </c:bubbleChart>
      <c:valAx>
        <c:axId val="60659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it-IT" b="0" cap="none" baseline="0"/>
                  <a:t>Dimension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it-IT"/>
          </a:p>
        </c:txPr>
        <c:crossAx val="606592128"/>
        <c:crosses val="autoZero"/>
        <c:crossBetween val="midCat"/>
      </c:valAx>
      <c:valAx>
        <c:axId val="60659212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it-IT" b="0" cap="none" baseline="0"/>
                  <a:t>Percentuage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it-IT"/>
          </a:p>
        </c:txPr>
        <c:crossAx val="60659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it-I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it-IT"/>
          </a:p>
        </c:txPr>
      </c:legendEntry>
      <c:layout>
        <c:manualLayout>
          <c:xMode val="edge"/>
          <c:yMode val="edge"/>
          <c:x val="0.60618927249478427"/>
          <c:y val="0.33885608278022844"/>
          <c:w val="0.22796322767346389"/>
          <c:h val="4.9625592612441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600" baseline="0">
          <a:latin typeface="Arial" panose="020B0604020202020204" pitchFamily="34" charset="0"/>
        </a:defRPr>
      </a:pPr>
      <a:endParaRPr lang="it-IT"/>
    </a:p>
  </c:txPr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val">
        <cx:f dir="row">_xlchart.v1.1</cx:f>
      </cx:numDim>
    </cx:data>
  </cx:chartData>
  <cx:chart>
    <cx:title pos="t" align="ctr" overlay="0"/>
    <cx:plotArea>
      <cx:plotAreaRegion>
        <cx:series layoutId="boxWhisker" uniqueId="{D908CEF5-002D-4B69-B291-29EC50C02A4E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_xlchart.v1.3</cx:f>
      </cx:numDim>
    </cx:data>
  </cx:chartData>
  <cx:chart>
    <cx:plotArea>
      <cx:plotAreaRegion>
        <cx:series layoutId="boxWhisker" uniqueId="{00000001-E56B-48E3-8AD5-71574E698AA1}" formatIdx="1">
          <cx:tx>
            <cx:txData>
              <cx:f>_xlchart.v1.5</cx:f>
              <cx:v>SU 104</cx:v>
            </cx:txData>
          </cx:tx>
          <cx:spPr>
            <a:solidFill>
              <a:srgbClr val="C00000"/>
            </a:solidFill>
          </cx:spPr>
          <cx:dataId val="0"/>
          <cx:layoutPr>
            <cx:visibility meanLine="1" nonoutliers="1" outliers="1"/>
            <cx:statistics quartileMethod="exclusive"/>
          </cx:layoutPr>
        </cx:series>
        <cx:series layoutId="boxWhisker" uniqueId="{00000002-E56B-48E3-8AD5-71574E698AA1}">
          <cx:tx>
            <cx:txData>
              <cx:f>_xlchart.v1.4</cx:f>
              <cx:v>SU 202</cx:v>
            </cx:txData>
          </cx:tx>
          <cx:spPr>
            <a:solidFill>
              <a:srgbClr val="0070C0"/>
            </a:solidFill>
          </cx:spPr>
          <cx:dataId val="1"/>
          <cx:layoutPr>
            <cx:statistics quartileMethod="exclusive"/>
          </cx:layoutPr>
        </cx:series>
      </cx:plotAreaRegion>
      <cx:axis id="0" hidden="1">
        <cx:catScaling gapWidth="0.550000012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endParaRPr lang="en-US" sz="900" b="0" i="0" u="none" strike="noStrike" baseline="0">
              <a:solidFill>
                <a:sysClr val="window" lastClr="FFFFFF">
                  <a:lumMod val="9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Thickness (mm)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400"/>
              </a:pPr>
              <a:r>
                <a:rPr lang="en-US" sz="16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Thickness (mm)</a:t>
              </a:r>
            </a:p>
          </cx:txPr>
        </cx:title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 i="0" baseline="0">
                <a:solidFill>
                  <a:srgbClr val="F2F2F2"/>
                </a:solidFill>
                <a:latin typeface="Arial" panose="020B060402020202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it-IT" sz="1600" b="0" i="0" baseline="0">
              <a:latin typeface="Arial" panose="020B0604020202020204" pitchFamily="34" charset="0"/>
            </a:endParaRPr>
          </a:p>
        </cx:txPr>
      </cx:axis>
    </cx:plotArea>
    <cx:legend pos="t" align="ctr" overlay="1">
      <cx:txPr>
        <a:bodyPr vertOverflow="overflow" horzOverflow="overflow" wrap="square" lIns="0" tIns="0" rIns="0" bIns="0"/>
        <a:lstStyle/>
        <a:p>
          <a:pPr algn="ctr" rtl="0">
            <a:defRPr sz="1800" b="0" i="0" baseline="0">
              <a:solidFill>
                <a:srgbClr val="F2F2F2"/>
              </a:solidFill>
              <a:latin typeface="Arial" panose="020B060402020202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it-IT" sz="1800" b="0" i="0" baseline="0">
            <a:latin typeface="Arial" panose="020B0604020202020204" pitchFamily="34" charset="0"/>
          </a:endParaRPr>
        </a:p>
      </cx:txPr>
    </cx:legend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9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lt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5226D6-1A16-4680-A564-B1A41E89D54F}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141BD9-F5C5-4D99-AA64-37036A3CBA21}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5DD344-F556-4D17-ADB2-C7AD8A863637}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DAA714-7C68-4BF7-A6A4-C6B5B33285A9}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808</xdr:row>
      <xdr:rowOff>175260</xdr:rowOff>
    </xdr:from>
    <xdr:to>
      <xdr:col>13</xdr:col>
      <xdr:colOff>175260</xdr:colOff>
      <xdr:row>823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61AD953-B244-45BA-AF86-EB583DFF73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22520" y="1479880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379" cy="6063916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095D1AA-7DB9-4A50-95F7-9BD0B8183EAA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CD4CF44-2AAF-423F-AFD5-B2701F1DDD15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9288379" cy="6063916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it-IT" sz="1100"/>
            <a:t>This chart isn't available in your version of Excel.
Editing this shape or saving this workbook into a different file format will permanently break the chart.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379" cy="60639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2CD67F-0EDD-4BBC-90BD-DC023D7CE9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379" cy="60639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B4A92B-95E8-4AC4-AAF2-6873A0FE6E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379" cy="60639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36964-6700-4AC0-9DA3-D1C9867436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0"/>
  <sheetViews>
    <sheetView tabSelected="1" topLeftCell="A3" workbookViewId="0">
      <selection activeCell="B15" sqref="B15"/>
    </sheetView>
  </sheetViews>
  <sheetFormatPr defaultRowHeight="14.4" x14ac:dyDescent="0.3"/>
  <cols>
    <col min="1" max="1" width="10.77734375" customWidth="1"/>
    <col min="2" max="2" width="87.33203125" style="28" customWidth="1"/>
  </cols>
  <sheetData>
    <row r="2" spans="1:2" x14ac:dyDescent="0.3">
      <c r="A2" t="s">
        <v>0</v>
      </c>
    </row>
    <row r="3" spans="1:2" x14ac:dyDescent="0.3">
      <c r="A3" s="4" t="s">
        <v>256</v>
      </c>
      <c r="B3" s="29" t="s">
        <v>257</v>
      </c>
    </row>
    <row r="5" spans="1:2" x14ac:dyDescent="0.3">
      <c r="A5" s="4" t="s">
        <v>253</v>
      </c>
      <c r="B5" s="28" t="s">
        <v>277</v>
      </c>
    </row>
    <row r="6" spans="1:2" ht="28.8" x14ac:dyDescent="0.3">
      <c r="A6" s="10" t="s">
        <v>265</v>
      </c>
      <c r="B6" s="28" t="s">
        <v>276</v>
      </c>
    </row>
    <row r="7" spans="1:2" ht="28.8" x14ac:dyDescent="0.3">
      <c r="A7" s="4" t="s">
        <v>254</v>
      </c>
      <c r="B7" s="28" t="s">
        <v>275</v>
      </c>
    </row>
    <row r="8" spans="1:2" x14ac:dyDescent="0.3">
      <c r="A8" s="4" t="s">
        <v>267</v>
      </c>
      <c r="B8" s="28" t="s">
        <v>274</v>
      </c>
    </row>
    <row r="10" spans="1:2" x14ac:dyDescent="0.3">
      <c r="A10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1"/>
  <sheetViews>
    <sheetView workbookViewId="0">
      <selection activeCell="O19" sqref="O19"/>
    </sheetView>
  </sheetViews>
  <sheetFormatPr defaultRowHeight="14.4" x14ac:dyDescent="0.3"/>
  <cols>
    <col min="1" max="1" width="7.109375" bestFit="1" customWidth="1"/>
    <col min="2" max="2" width="12.88671875" style="10" bestFit="1" customWidth="1"/>
    <col min="4" max="4" width="14.33203125" style="11" bestFit="1" customWidth="1"/>
    <col min="5" max="5" width="5.109375" style="1" bestFit="1" customWidth="1"/>
    <col min="8" max="8" width="9.77734375" bestFit="1" customWidth="1"/>
    <col min="12" max="12" width="12" bestFit="1" customWidth="1"/>
    <col min="13" max="13" width="24.6640625" bestFit="1" customWidth="1"/>
  </cols>
  <sheetData>
    <row r="1" spans="1:12" x14ac:dyDescent="0.3">
      <c r="A1" s="4" t="s">
        <v>253</v>
      </c>
      <c r="B1" s="10" t="s">
        <v>266</v>
      </c>
      <c r="C1" s="4" t="s">
        <v>254</v>
      </c>
      <c r="D1" s="30" t="s">
        <v>255</v>
      </c>
      <c r="E1" s="31" t="s">
        <v>271</v>
      </c>
      <c r="F1" s="4" t="s">
        <v>269</v>
      </c>
      <c r="G1" s="4"/>
      <c r="H1" s="4"/>
    </row>
    <row r="2" spans="1:12" x14ac:dyDescent="0.3">
      <c r="A2" t="s">
        <v>48</v>
      </c>
      <c r="B2" s="10">
        <v>2</v>
      </c>
      <c r="C2" t="s">
        <v>1</v>
      </c>
      <c r="D2" s="11">
        <v>8</v>
      </c>
      <c r="E2" s="32"/>
      <c r="F2" s="4" t="s">
        <v>253</v>
      </c>
      <c r="G2" s="4" t="s">
        <v>265</v>
      </c>
      <c r="H2" s="4" t="s">
        <v>270</v>
      </c>
      <c r="I2" s="4"/>
      <c r="J2" s="39" t="s">
        <v>258</v>
      </c>
      <c r="K2" s="39"/>
      <c r="L2" s="39"/>
    </row>
    <row r="3" spans="1:12" x14ac:dyDescent="0.3">
      <c r="A3" t="s">
        <v>48</v>
      </c>
      <c r="B3" s="10">
        <v>2</v>
      </c>
      <c r="C3" t="s">
        <v>2</v>
      </c>
      <c r="D3" s="11">
        <v>5</v>
      </c>
      <c r="E3" s="32"/>
      <c r="F3" t="s">
        <v>48</v>
      </c>
      <c r="G3">
        <v>2</v>
      </c>
      <c r="H3">
        <v>44</v>
      </c>
      <c r="J3" s="10" t="s">
        <v>264</v>
      </c>
      <c r="K3" s="35" t="s">
        <v>261</v>
      </c>
      <c r="L3" s="35" t="s">
        <v>262</v>
      </c>
    </row>
    <row r="4" spans="1:12" x14ac:dyDescent="0.3">
      <c r="A4" t="s">
        <v>48</v>
      </c>
      <c r="B4" s="10">
        <v>2</v>
      </c>
      <c r="C4" t="s">
        <v>3</v>
      </c>
      <c r="D4" s="11">
        <v>3</v>
      </c>
      <c r="E4" s="32"/>
      <c r="F4" t="s">
        <v>48</v>
      </c>
      <c r="G4">
        <v>3</v>
      </c>
      <c r="H4">
        <v>214</v>
      </c>
      <c r="J4" s="10">
        <v>2</v>
      </c>
      <c r="K4">
        <f>SUMIF(G3:G36,2,H3:H36)</f>
        <v>374</v>
      </c>
      <c r="L4">
        <f>K4/$K$15*100</f>
        <v>3.3910599329041622</v>
      </c>
    </row>
    <row r="5" spans="1:12" x14ac:dyDescent="0.3">
      <c r="A5" t="s">
        <v>48</v>
      </c>
      <c r="B5" s="10">
        <v>2</v>
      </c>
      <c r="C5" t="s">
        <v>4</v>
      </c>
      <c r="D5" s="11">
        <v>6</v>
      </c>
      <c r="E5" s="32"/>
      <c r="F5" t="s">
        <v>48</v>
      </c>
      <c r="G5">
        <v>4</v>
      </c>
      <c r="H5">
        <v>382</v>
      </c>
      <c r="J5" s="10">
        <v>3</v>
      </c>
      <c r="K5">
        <f>SUMIF(G3:G36,3,H3:H36)</f>
        <v>1844</v>
      </c>
      <c r="L5">
        <f t="shared" ref="L5:L14" si="0">K5/$K$15*100</f>
        <v>16.719557530147792</v>
      </c>
    </row>
    <row r="6" spans="1:12" x14ac:dyDescent="0.3">
      <c r="A6" t="s">
        <v>48</v>
      </c>
      <c r="B6" s="10">
        <v>2</v>
      </c>
      <c r="C6" t="s">
        <v>4</v>
      </c>
      <c r="D6" s="11">
        <v>4</v>
      </c>
      <c r="E6" s="32"/>
      <c r="F6" t="s">
        <v>48</v>
      </c>
      <c r="G6">
        <v>5</v>
      </c>
      <c r="H6">
        <v>410</v>
      </c>
      <c r="J6" s="10">
        <v>4</v>
      </c>
      <c r="K6">
        <f>SUMIF(G3:G36,4,H3:H36)</f>
        <v>2105</v>
      </c>
      <c r="L6">
        <f t="shared" si="0"/>
        <v>19.08604587904615</v>
      </c>
    </row>
    <row r="7" spans="1:12" x14ac:dyDescent="0.3">
      <c r="A7" t="s">
        <v>48</v>
      </c>
      <c r="B7" s="10">
        <v>2</v>
      </c>
      <c r="C7" t="s">
        <v>5</v>
      </c>
      <c r="D7" s="11">
        <v>5</v>
      </c>
      <c r="E7" s="32"/>
      <c r="F7" t="s">
        <v>48</v>
      </c>
      <c r="G7">
        <v>6</v>
      </c>
      <c r="H7">
        <v>252</v>
      </c>
      <c r="J7" s="10">
        <v>5</v>
      </c>
      <c r="K7">
        <f>SUMIF(G3:G36,5,H3:H36)</f>
        <v>2121</v>
      </c>
      <c r="L7">
        <f t="shared" si="0"/>
        <v>19.231117961737237</v>
      </c>
    </row>
    <row r="8" spans="1:12" x14ac:dyDescent="0.3">
      <c r="A8" t="s">
        <v>48</v>
      </c>
      <c r="B8" s="10">
        <v>2</v>
      </c>
      <c r="C8" t="s">
        <v>5</v>
      </c>
      <c r="D8" s="11">
        <v>3</v>
      </c>
      <c r="E8" s="32"/>
      <c r="F8" t="s">
        <v>48</v>
      </c>
      <c r="G8">
        <v>7</v>
      </c>
      <c r="H8">
        <v>307</v>
      </c>
      <c r="J8" s="10">
        <v>6</v>
      </c>
      <c r="K8">
        <f>SUMIF(G3:G36,6,H3:H36)</f>
        <v>1621</v>
      </c>
      <c r="L8">
        <f t="shared" si="0"/>
        <v>14.697615377640766</v>
      </c>
    </row>
    <row r="9" spans="1:12" x14ac:dyDescent="0.3">
      <c r="A9" t="s">
        <v>48</v>
      </c>
      <c r="B9" s="10">
        <v>2</v>
      </c>
      <c r="C9" t="s">
        <v>6</v>
      </c>
      <c r="D9" s="11">
        <v>9</v>
      </c>
      <c r="E9" s="32"/>
      <c r="F9" t="s">
        <v>48</v>
      </c>
      <c r="G9">
        <v>8</v>
      </c>
      <c r="H9">
        <v>61</v>
      </c>
      <c r="J9" s="10">
        <v>7</v>
      </c>
      <c r="K9">
        <f>SUMIF(G3:G36,7,H3:H36)</f>
        <v>1283</v>
      </c>
      <c r="L9">
        <f t="shared" si="0"/>
        <v>11.632967630791549</v>
      </c>
    </row>
    <row r="10" spans="1:12" x14ac:dyDescent="0.3">
      <c r="A10" t="s">
        <v>48</v>
      </c>
      <c r="B10" s="10">
        <v>2</v>
      </c>
      <c r="C10" t="s">
        <v>7</v>
      </c>
      <c r="D10" s="11">
        <v>4</v>
      </c>
      <c r="E10" s="32"/>
      <c r="F10" t="s">
        <v>48</v>
      </c>
      <c r="G10">
        <v>9</v>
      </c>
      <c r="H10">
        <v>63</v>
      </c>
      <c r="J10" s="10">
        <v>8</v>
      </c>
      <c r="K10">
        <f>SUMIF(G3:G36,8,H3:H36)</f>
        <v>772</v>
      </c>
      <c r="L10">
        <f t="shared" si="0"/>
        <v>6.9997279898449545</v>
      </c>
    </row>
    <row r="11" spans="1:12" x14ac:dyDescent="0.3">
      <c r="A11" t="s">
        <v>48</v>
      </c>
      <c r="B11" s="10">
        <v>2</v>
      </c>
      <c r="C11" t="s">
        <v>8</v>
      </c>
      <c r="D11" s="11">
        <v>4</v>
      </c>
      <c r="E11" s="32"/>
      <c r="F11" t="s">
        <v>49</v>
      </c>
      <c r="G11">
        <v>11</v>
      </c>
      <c r="H11">
        <v>226</v>
      </c>
      <c r="J11" s="10">
        <v>9</v>
      </c>
      <c r="K11">
        <f>SUMIF(G3:G36,9,H3:H36)</f>
        <v>438</v>
      </c>
      <c r="L11">
        <f t="shared" si="0"/>
        <v>3.97134826366851</v>
      </c>
    </row>
    <row r="12" spans="1:12" x14ac:dyDescent="0.3">
      <c r="A12" t="s">
        <v>48</v>
      </c>
      <c r="B12" s="10">
        <v>2</v>
      </c>
      <c r="C12" t="s">
        <v>9</v>
      </c>
      <c r="D12" s="11">
        <v>11</v>
      </c>
      <c r="E12" s="32"/>
      <c r="F12" t="s">
        <v>49</v>
      </c>
      <c r="G12">
        <v>12</v>
      </c>
      <c r="H12">
        <v>142</v>
      </c>
      <c r="J12" s="10">
        <v>10</v>
      </c>
      <c r="K12">
        <f>SUMIF(G3:G36,10,H3:H36)</f>
        <v>103</v>
      </c>
      <c r="L12">
        <f t="shared" si="0"/>
        <v>0.9339015323238733</v>
      </c>
    </row>
    <row r="13" spans="1:12" x14ac:dyDescent="0.3">
      <c r="A13" t="s">
        <v>48</v>
      </c>
      <c r="B13" s="10">
        <v>2</v>
      </c>
      <c r="C13" t="s">
        <v>10</v>
      </c>
      <c r="D13" s="11">
        <v>8</v>
      </c>
      <c r="E13" s="32"/>
      <c r="F13" t="s">
        <v>49</v>
      </c>
      <c r="G13">
        <v>10</v>
      </c>
      <c r="H13">
        <v>103</v>
      </c>
      <c r="J13" s="10">
        <v>11</v>
      </c>
      <c r="K13">
        <f>SUMIF(G3:G36,11,H3:H36)</f>
        <v>226</v>
      </c>
      <c r="L13">
        <f t="shared" si="0"/>
        <v>2.0491431680116059</v>
      </c>
    </row>
    <row r="14" spans="1:12" x14ac:dyDescent="0.3">
      <c r="A14" t="s">
        <v>48</v>
      </c>
      <c r="B14" s="10">
        <v>2</v>
      </c>
      <c r="C14" t="s">
        <v>11</v>
      </c>
      <c r="D14" s="11">
        <v>4</v>
      </c>
      <c r="E14" s="32"/>
      <c r="F14" t="s">
        <v>49</v>
      </c>
      <c r="G14">
        <v>9</v>
      </c>
      <c r="H14">
        <v>211</v>
      </c>
      <c r="J14" s="10">
        <v>12</v>
      </c>
      <c r="K14">
        <f>SUMIF(G3:G36,12,H3:H36)</f>
        <v>142</v>
      </c>
      <c r="L14">
        <f t="shared" si="0"/>
        <v>1.2875147338833983</v>
      </c>
    </row>
    <row r="15" spans="1:12" x14ac:dyDescent="0.3">
      <c r="A15" t="s">
        <v>48</v>
      </c>
      <c r="B15" s="10">
        <v>2</v>
      </c>
      <c r="C15" t="s">
        <v>12</v>
      </c>
      <c r="D15" s="11">
        <v>3</v>
      </c>
      <c r="E15" s="32"/>
      <c r="F15" t="s">
        <v>49</v>
      </c>
      <c r="G15">
        <v>8</v>
      </c>
      <c r="H15">
        <v>253</v>
      </c>
      <c r="J15" s="12" t="s">
        <v>130</v>
      </c>
      <c r="K15">
        <f>SUM(K4:K14)</f>
        <v>11029</v>
      </c>
      <c r="L15">
        <f>SUM(L4:L14)</f>
        <v>100</v>
      </c>
    </row>
    <row r="16" spans="1:12" x14ac:dyDescent="0.3">
      <c r="A16" t="s">
        <v>48</v>
      </c>
      <c r="B16" s="10">
        <v>3</v>
      </c>
      <c r="C16" t="s">
        <v>5</v>
      </c>
      <c r="D16" s="11">
        <v>7</v>
      </c>
      <c r="E16" s="32"/>
      <c r="F16" t="s">
        <v>49</v>
      </c>
      <c r="G16">
        <v>7</v>
      </c>
      <c r="H16">
        <v>633</v>
      </c>
    </row>
    <row r="17" spans="1:15" x14ac:dyDescent="0.3">
      <c r="A17" t="s">
        <v>48</v>
      </c>
      <c r="B17" s="10">
        <v>3</v>
      </c>
      <c r="C17" t="s">
        <v>13</v>
      </c>
      <c r="D17" s="11">
        <v>7</v>
      </c>
      <c r="E17" s="32"/>
      <c r="F17" t="s">
        <v>49</v>
      </c>
      <c r="G17">
        <v>6</v>
      </c>
      <c r="H17">
        <v>842</v>
      </c>
    </row>
    <row r="18" spans="1:15" x14ac:dyDescent="0.3">
      <c r="A18" t="s">
        <v>48</v>
      </c>
      <c r="B18" s="10">
        <v>3</v>
      </c>
      <c r="C18" t="s">
        <v>14</v>
      </c>
      <c r="D18" s="11">
        <v>10</v>
      </c>
      <c r="E18" s="32"/>
      <c r="F18" t="s">
        <v>49</v>
      </c>
      <c r="G18">
        <v>5</v>
      </c>
      <c r="H18">
        <v>934</v>
      </c>
      <c r="J18" s="39" t="s">
        <v>259</v>
      </c>
      <c r="K18" s="39"/>
      <c r="L18" s="39"/>
    </row>
    <row r="19" spans="1:15" x14ac:dyDescent="0.3">
      <c r="A19" t="s">
        <v>48</v>
      </c>
      <c r="B19" s="10">
        <v>3</v>
      </c>
      <c r="C19" t="s">
        <v>15</v>
      </c>
      <c r="D19" s="11">
        <v>11</v>
      </c>
      <c r="E19" s="32"/>
      <c r="F19" t="s">
        <v>49</v>
      </c>
      <c r="G19">
        <v>4</v>
      </c>
      <c r="H19">
        <v>975</v>
      </c>
      <c r="J19" s="10" t="s">
        <v>264</v>
      </c>
      <c r="K19" s="35" t="s">
        <v>261</v>
      </c>
      <c r="L19" s="4" t="s">
        <v>262</v>
      </c>
      <c r="M19" s="4" t="s">
        <v>263</v>
      </c>
      <c r="O19" s="4" t="s">
        <v>260</v>
      </c>
    </row>
    <row r="20" spans="1:15" x14ac:dyDescent="0.3">
      <c r="A20" t="s">
        <v>48</v>
      </c>
      <c r="B20" s="10">
        <v>3</v>
      </c>
      <c r="C20" t="s">
        <v>4</v>
      </c>
      <c r="D20" s="11">
        <v>12</v>
      </c>
      <c r="E20" s="32"/>
      <c r="F20" t="s">
        <v>49</v>
      </c>
      <c r="G20">
        <v>3</v>
      </c>
      <c r="H20">
        <v>685</v>
      </c>
      <c r="J20" s="10">
        <v>2</v>
      </c>
      <c r="K20">
        <f t="shared" ref="K20:K30" si="1">COUNTIF(B:B,J20)</f>
        <v>149</v>
      </c>
      <c r="L20">
        <f>K20/$K$32*100</f>
        <v>16.03875134553283</v>
      </c>
      <c r="M20">
        <f>L4</f>
        <v>3.3910599329041622</v>
      </c>
      <c r="O20">
        <f>K4/K20</f>
        <v>2.5100671140939599</v>
      </c>
    </row>
    <row r="21" spans="1:15" x14ac:dyDescent="0.3">
      <c r="A21" t="s">
        <v>48</v>
      </c>
      <c r="B21" s="10">
        <v>3</v>
      </c>
      <c r="C21" t="s">
        <v>4</v>
      </c>
      <c r="D21" s="11">
        <v>7</v>
      </c>
      <c r="E21" s="32"/>
      <c r="F21" t="s">
        <v>49</v>
      </c>
      <c r="G21">
        <v>2</v>
      </c>
      <c r="H21">
        <v>108</v>
      </c>
      <c r="J21" s="10">
        <v>3</v>
      </c>
      <c r="K21">
        <f t="shared" si="1"/>
        <v>344</v>
      </c>
      <c r="L21">
        <f t="shared" ref="L21:L30" si="2">K21/$K$32*100</f>
        <v>37.029063509149623</v>
      </c>
      <c r="M21">
        <f t="shared" ref="M21:M30" si="3">L5</f>
        <v>16.719557530147792</v>
      </c>
      <c r="O21">
        <f t="shared" ref="O21:O30" si="4">K5/K21</f>
        <v>5.3604651162790695</v>
      </c>
    </row>
    <row r="22" spans="1:15" x14ac:dyDescent="0.3">
      <c r="A22" t="s">
        <v>48</v>
      </c>
      <c r="B22" s="10">
        <v>3</v>
      </c>
      <c r="C22" t="s">
        <v>16</v>
      </c>
      <c r="D22" s="11">
        <v>8</v>
      </c>
      <c r="E22" s="32"/>
      <c r="F22" t="s">
        <v>154</v>
      </c>
      <c r="G22">
        <v>2</v>
      </c>
      <c r="H22">
        <v>126</v>
      </c>
      <c r="J22" s="10">
        <v>4</v>
      </c>
      <c r="K22">
        <f t="shared" si="1"/>
        <v>196</v>
      </c>
      <c r="L22">
        <f t="shared" si="2"/>
        <v>21.097954790096878</v>
      </c>
      <c r="M22">
        <f t="shared" si="3"/>
        <v>19.08604587904615</v>
      </c>
      <c r="O22">
        <f t="shared" si="4"/>
        <v>10.739795918367347</v>
      </c>
    </row>
    <row r="23" spans="1:15" x14ac:dyDescent="0.3">
      <c r="A23" t="s">
        <v>48</v>
      </c>
      <c r="B23" s="10">
        <v>3</v>
      </c>
      <c r="C23" t="s">
        <v>17</v>
      </c>
      <c r="D23" s="11">
        <v>15</v>
      </c>
      <c r="E23" s="32"/>
      <c r="F23" t="s">
        <v>154</v>
      </c>
      <c r="G23">
        <v>3</v>
      </c>
      <c r="H23">
        <v>575</v>
      </c>
      <c r="J23" s="10">
        <v>5</v>
      </c>
      <c r="K23">
        <f t="shared" si="1"/>
        <v>115</v>
      </c>
      <c r="L23">
        <f t="shared" si="2"/>
        <v>12.378902045209902</v>
      </c>
      <c r="M23">
        <f t="shared" si="3"/>
        <v>19.231117961737237</v>
      </c>
      <c r="O23">
        <f t="shared" si="4"/>
        <v>18.443478260869565</v>
      </c>
    </row>
    <row r="24" spans="1:15" x14ac:dyDescent="0.3">
      <c r="A24" t="s">
        <v>48</v>
      </c>
      <c r="B24" s="10">
        <v>3</v>
      </c>
      <c r="C24" t="s">
        <v>7</v>
      </c>
      <c r="D24" s="11">
        <v>7</v>
      </c>
      <c r="E24" s="32"/>
      <c r="F24" t="s">
        <v>154</v>
      </c>
      <c r="G24">
        <v>4</v>
      </c>
      <c r="H24">
        <v>445</v>
      </c>
      <c r="J24" s="10">
        <v>6</v>
      </c>
      <c r="K24">
        <f t="shared" si="1"/>
        <v>62</v>
      </c>
      <c r="L24">
        <f t="shared" si="2"/>
        <v>6.6738428417653388</v>
      </c>
      <c r="M24">
        <f t="shared" si="3"/>
        <v>14.697615377640766</v>
      </c>
      <c r="O24">
        <f t="shared" si="4"/>
        <v>26.14516129032258</v>
      </c>
    </row>
    <row r="25" spans="1:15" x14ac:dyDescent="0.3">
      <c r="A25" t="s">
        <v>48</v>
      </c>
      <c r="B25" s="10">
        <v>3</v>
      </c>
      <c r="C25" t="s">
        <v>18</v>
      </c>
      <c r="D25" s="11">
        <v>12</v>
      </c>
      <c r="E25" s="32"/>
      <c r="F25" t="s">
        <v>154</v>
      </c>
      <c r="G25">
        <v>5</v>
      </c>
      <c r="H25">
        <v>702</v>
      </c>
      <c r="J25" s="10">
        <v>7</v>
      </c>
      <c r="K25">
        <f t="shared" si="1"/>
        <v>33</v>
      </c>
      <c r="L25">
        <f t="shared" si="2"/>
        <v>3.5522066738428419</v>
      </c>
      <c r="M25">
        <f t="shared" si="3"/>
        <v>11.632967630791549</v>
      </c>
      <c r="O25">
        <f t="shared" si="4"/>
        <v>38.878787878787875</v>
      </c>
    </row>
    <row r="26" spans="1:15" x14ac:dyDescent="0.3">
      <c r="A26" t="s">
        <v>48</v>
      </c>
      <c r="B26" s="10">
        <v>3</v>
      </c>
      <c r="C26" t="s">
        <v>7</v>
      </c>
      <c r="D26" s="11">
        <v>6</v>
      </c>
      <c r="E26" s="32"/>
      <c r="F26" t="s">
        <v>154</v>
      </c>
      <c r="G26">
        <v>6</v>
      </c>
      <c r="H26">
        <v>490</v>
      </c>
      <c r="J26" s="10">
        <v>8</v>
      </c>
      <c r="K26">
        <f t="shared" si="1"/>
        <v>17</v>
      </c>
      <c r="L26">
        <f t="shared" si="2"/>
        <v>1.8299246501614641</v>
      </c>
      <c r="M26">
        <f t="shared" si="3"/>
        <v>6.9997279898449545</v>
      </c>
      <c r="O26">
        <f t="shared" si="4"/>
        <v>45.411764705882355</v>
      </c>
    </row>
    <row r="27" spans="1:15" x14ac:dyDescent="0.3">
      <c r="A27" t="s">
        <v>48</v>
      </c>
      <c r="B27" s="10">
        <v>3</v>
      </c>
      <c r="C27" t="s">
        <v>8</v>
      </c>
      <c r="D27" s="11">
        <v>4</v>
      </c>
      <c r="E27" s="32"/>
      <c r="F27" t="s">
        <v>154</v>
      </c>
      <c r="G27">
        <v>7</v>
      </c>
      <c r="H27">
        <v>343</v>
      </c>
      <c r="J27" s="10">
        <v>9</v>
      </c>
      <c r="K27">
        <f t="shared" si="1"/>
        <v>7</v>
      </c>
      <c r="L27">
        <f t="shared" si="2"/>
        <v>0.75349838536060276</v>
      </c>
      <c r="M27">
        <f t="shared" si="3"/>
        <v>3.97134826366851</v>
      </c>
      <c r="O27">
        <f t="shared" si="4"/>
        <v>62.571428571428569</v>
      </c>
    </row>
    <row r="28" spans="1:15" x14ac:dyDescent="0.3">
      <c r="A28" t="s">
        <v>48</v>
      </c>
      <c r="B28" s="10">
        <v>3</v>
      </c>
      <c r="C28" t="s">
        <v>8</v>
      </c>
      <c r="D28" s="11">
        <v>14</v>
      </c>
      <c r="E28" s="32"/>
      <c r="F28" t="s">
        <v>154</v>
      </c>
      <c r="G28">
        <v>8</v>
      </c>
      <c r="H28">
        <v>458</v>
      </c>
      <c r="J28" s="10">
        <v>10</v>
      </c>
      <c r="K28">
        <f t="shared" si="1"/>
        <v>1</v>
      </c>
      <c r="L28">
        <f t="shared" si="2"/>
        <v>0.1076426264800861</v>
      </c>
      <c r="M28">
        <f t="shared" si="3"/>
        <v>0.9339015323238733</v>
      </c>
      <c r="O28">
        <f t="shared" si="4"/>
        <v>103</v>
      </c>
    </row>
    <row r="29" spans="1:15" x14ac:dyDescent="0.3">
      <c r="A29" t="s">
        <v>48</v>
      </c>
      <c r="B29" s="10">
        <v>3</v>
      </c>
      <c r="C29" t="s">
        <v>7</v>
      </c>
      <c r="D29" s="11">
        <v>9</v>
      </c>
      <c r="E29" s="32"/>
      <c r="F29" t="s">
        <v>154</v>
      </c>
      <c r="G29">
        <v>9</v>
      </c>
      <c r="H29">
        <v>164</v>
      </c>
      <c r="J29" s="10">
        <v>11</v>
      </c>
      <c r="K29">
        <f t="shared" si="1"/>
        <v>2</v>
      </c>
      <c r="L29">
        <f t="shared" si="2"/>
        <v>0.2152852529601722</v>
      </c>
      <c r="M29">
        <f t="shared" si="3"/>
        <v>2.0491431680116059</v>
      </c>
      <c r="O29">
        <f t="shared" si="4"/>
        <v>113</v>
      </c>
    </row>
    <row r="30" spans="1:15" x14ac:dyDescent="0.3">
      <c r="A30" t="s">
        <v>48</v>
      </c>
      <c r="B30" s="10">
        <v>3</v>
      </c>
      <c r="C30" t="s">
        <v>8</v>
      </c>
      <c r="D30" s="11">
        <v>7</v>
      </c>
      <c r="E30" s="32"/>
      <c r="F30" t="s">
        <v>176</v>
      </c>
      <c r="G30">
        <v>6</v>
      </c>
      <c r="H30">
        <v>14</v>
      </c>
      <c r="J30" s="10">
        <v>12</v>
      </c>
      <c r="K30">
        <f t="shared" si="1"/>
        <v>3</v>
      </c>
      <c r="L30">
        <f t="shared" si="2"/>
        <v>0.32292787944025836</v>
      </c>
      <c r="M30">
        <f t="shared" si="3"/>
        <v>1.2875147338833983</v>
      </c>
      <c r="O30">
        <f t="shared" si="4"/>
        <v>47.333333333333336</v>
      </c>
    </row>
    <row r="31" spans="1:15" x14ac:dyDescent="0.3">
      <c r="A31" t="s">
        <v>48</v>
      </c>
      <c r="B31" s="10">
        <v>3</v>
      </c>
      <c r="C31" t="s">
        <v>18</v>
      </c>
      <c r="D31" s="11">
        <v>12</v>
      </c>
      <c r="E31" s="32"/>
      <c r="F31" t="s">
        <v>176</v>
      </c>
      <c r="G31">
        <v>5</v>
      </c>
      <c r="H31">
        <v>75</v>
      </c>
    </row>
    <row r="32" spans="1:15" x14ac:dyDescent="0.3">
      <c r="A32" t="s">
        <v>48</v>
      </c>
      <c r="B32" s="10">
        <v>3</v>
      </c>
      <c r="C32" t="s">
        <v>19</v>
      </c>
      <c r="D32" s="11">
        <v>15</v>
      </c>
      <c r="E32" s="32"/>
      <c r="F32" t="s">
        <v>176</v>
      </c>
      <c r="G32">
        <v>4</v>
      </c>
      <c r="H32">
        <v>303</v>
      </c>
      <c r="J32" s="10" t="s">
        <v>130</v>
      </c>
      <c r="K32">
        <f>SUM(K20:K30)</f>
        <v>929</v>
      </c>
      <c r="L32">
        <f>SUM(L20:L30)</f>
        <v>99.999999999999986</v>
      </c>
      <c r="M32">
        <f>SUM(M20:M30)</f>
        <v>100</v>
      </c>
    </row>
    <row r="33" spans="1:8" x14ac:dyDescent="0.3">
      <c r="A33" t="s">
        <v>48</v>
      </c>
      <c r="B33" s="10">
        <v>3</v>
      </c>
      <c r="C33" t="s">
        <v>10</v>
      </c>
      <c r="D33" s="11">
        <v>8</v>
      </c>
      <c r="E33" s="32"/>
      <c r="F33" t="s">
        <v>176</v>
      </c>
      <c r="G33">
        <v>3</v>
      </c>
      <c r="H33">
        <v>370</v>
      </c>
    </row>
    <row r="34" spans="1:8" x14ac:dyDescent="0.3">
      <c r="A34" t="s">
        <v>48</v>
      </c>
      <c r="B34" s="10">
        <v>3</v>
      </c>
      <c r="C34" t="s">
        <v>19</v>
      </c>
      <c r="D34" s="11">
        <v>10</v>
      </c>
      <c r="E34" s="32"/>
      <c r="F34" t="s">
        <v>176</v>
      </c>
      <c r="G34">
        <v>2</v>
      </c>
      <c r="H34">
        <v>96</v>
      </c>
    </row>
    <row r="35" spans="1:8" x14ac:dyDescent="0.3">
      <c r="A35" t="s">
        <v>48</v>
      </c>
      <c r="B35" s="10">
        <v>3</v>
      </c>
      <c r="C35" t="s">
        <v>12</v>
      </c>
      <c r="D35" s="11">
        <v>15</v>
      </c>
      <c r="E35" s="32"/>
      <c r="F35" t="s">
        <v>176</v>
      </c>
      <c r="G35">
        <v>1</v>
      </c>
      <c r="H35">
        <v>2</v>
      </c>
    </row>
    <row r="36" spans="1:8" x14ac:dyDescent="0.3">
      <c r="A36" t="s">
        <v>48</v>
      </c>
      <c r="B36" s="10">
        <v>3</v>
      </c>
      <c r="C36" t="s">
        <v>20</v>
      </c>
      <c r="D36" s="11">
        <v>10</v>
      </c>
      <c r="E36" s="32"/>
      <c r="F36" t="s">
        <v>202</v>
      </c>
      <c r="G36">
        <v>6</v>
      </c>
      <c r="H36">
        <v>23</v>
      </c>
    </row>
    <row r="37" spans="1:8" x14ac:dyDescent="0.3">
      <c r="A37" t="s">
        <v>48</v>
      </c>
      <c r="B37" s="10">
        <v>3</v>
      </c>
      <c r="C37" t="s">
        <v>16</v>
      </c>
      <c r="D37" s="11">
        <v>13</v>
      </c>
      <c r="E37" s="32"/>
    </row>
    <row r="38" spans="1:8" x14ac:dyDescent="0.3">
      <c r="A38" t="s">
        <v>48</v>
      </c>
      <c r="B38" s="10">
        <v>3</v>
      </c>
      <c r="C38" t="s">
        <v>17</v>
      </c>
      <c r="D38" s="11">
        <v>14</v>
      </c>
      <c r="E38" s="32"/>
    </row>
    <row r="39" spans="1:8" x14ac:dyDescent="0.3">
      <c r="A39" t="s">
        <v>48</v>
      </c>
      <c r="B39" s="10">
        <v>3</v>
      </c>
      <c r="C39" t="s">
        <v>21</v>
      </c>
      <c r="D39" s="11">
        <v>9</v>
      </c>
      <c r="E39" s="32"/>
    </row>
    <row r="40" spans="1:8" x14ac:dyDescent="0.3">
      <c r="A40" t="s">
        <v>48</v>
      </c>
      <c r="B40" s="10">
        <v>3</v>
      </c>
      <c r="C40" t="s">
        <v>22</v>
      </c>
      <c r="D40" s="11">
        <v>10</v>
      </c>
      <c r="E40" s="32"/>
    </row>
    <row r="41" spans="1:8" x14ac:dyDescent="0.3">
      <c r="A41" t="s">
        <v>48</v>
      </c>
      <c r="B41" s="10">
        <v>3</v>
      </c>
      <c r="C41" t="s">
        <v>22</v>
      </c>
      <c r="D41" s="11">
        <v>9</v>
      </c>
      <c r="E41" s="32"/>
    </row>
    <row r="42" spans="1:8" x14ac:dyDescent="0.3">
      <c r="A42" t="s">
        <v>48</v>
      </c>
      <c r="B42" s="10">
        <v>3</v>
      </c>
      <c r="C42" t="s">
        <v>23</v>
      </c>
      <c r="D42" s="11">
        <v>4</v>
      </c>
      <c r="E42" s="32"/>
    </row>
    <row r="43" spans="1:8" x14ac:dyDescent="0.3">
      <c r="A43" t="s">
        <v>48</v>
      </c>
      <c r="B43" s="10">
        <v>4</v>
      </c>
      <c r="C43" t="s">
        <v>5</v>
      </c>
      <c r="D43" s="11">
        <v>10</v>
      </c>
      <c r="E43" s="32"/>
    </row>
    <row r="44" spans="1:8" x14ac:dyDescent="0.3">
      <c r="A44" t="s">
        <v>48</v>
      </c>
      <c r="B44" s="10">
        <v>4</v>
      </c>
      <c r="C44" t="s">
        <v>24</v>
      </c>
      <c r="D44" s="11">
        <v>12</v>
      </c>
      <c r="E44" s="32"/>
    </row>
    <row r="45" spans="1:8" x14ac:dyDescent="0.3">
      <c r="A45" t="s">
        <v>48</v>
      </c>
      <c r="B45" s="10">
        <v>4</v>
      </c>
      <c r="C45" t="s">
        <v>18</v>
      </c>
      <c r="D45" s="11">
        <v>12</v>
      </c>
      <c r="E45" s="32"/>
    </row>
    <row r="46" spans="1:8" x14ac:dyDescent="0.3">
      <c r="A46" t="s">
        <v>48</v>
      </c>
      <c r="B46" s="10">
        <v>4</v>
      </c>
      <c r="C46" t="s">
        <v>25</v>
      </c>
      <c r="D46" s="11">
        <v>12</v>
      </c>
      <c r="E46" s="32"/>
    </row>
    <row r="47" spans="1:8" x14ac:dyDescent="0.3">
      <c r="A47" t="s">
        <v>48</v>
      </c>
      <c r="B47" s="10">
        <v>4</v>
      </c>
      <c r="C47" t="s">
        <v>26</v>
      </c>
      <c r="D47" s="11">
        <v>9</v>
      </c>
      <c r="E47" s="32"/>
    </row>
    <row r="48" spans="1:8" x14ac:dyDescent="0.3">
      <c r="A48" t="s">
        <v>48</v>
      </c>
      <c r="B48" s="10">
        <v>4</v>
      </c>
      <c r="C48" t="s">
        <v>27</v>
      </c>
      <c r="D48" s="11">
        <v>12</v>
      </c>
      <c r="E48" s="32"/>
    </row>
    <row r="49" spans="1:5" x14ac:dyDescent="0.3">
      <c r="A49" t="s">
        <v>48</v>
      </c>
      <c r="B49" s="10">
        <v>4</v>
      </c>
      <c r="C49" t="s">
        <v>28</v>
      </c>
      <c r="D49" s="11">
        <v>10</v>
      </c>
      <c r="E49" s="32"/>
    </row>
    <row r="50" spans="1:5" x14ac:dyDescent="0.3">
      <c r="A50" t="s">
        <v>48</v>
      </c>
      <c r="B50" s="10">
        <v>4</v>
      </c>
      <c r="C50" t="s">
        <v>7</v>
      </c>
      <c r="D50" s="11">
        <v>10</v>
      </c>
      <c r="E50" s="32"/>
    </row>
    <row r="51" spans="1:5" x14ac:dyDescent="0.3">
      <c r="A51" t="s">
        <v>48</v>
      </c>
      <c r="B51" s="10">
        <v>4</v>
      </c>
      <c r="C51" t="s">
        <v>29</v>
      </c>
      <c r="D51" s="11">
        <v>11</v>
      </c>
      <c r="E51" s="32"/>
    </row>
    <row r="52" spans="1:5" x14ac:dyDescent="0.3">
      <c r="A52" t="s">
        <v>48</v>
      </c>
      <c r="B52" s="10">
        <v>4</v>
      </c>
      <c r="C52" t="s">
        <v>22</v>
      </c>
      <c r="D52" s="11">
        <v>8</v>
      </c>
      <c r="E52" s="32"/>
    </row>
    <row r="53" spans="1:5" x14ac:dyDescent="0.3">
      <c r="A53" t="s">
        <v>48</v>
      </c>
      <c r="B53" s="10">
        <v>4</v>
      </c>
      <c r="C53" t="s">
        <v>5</v>
      </c>
      <c r="D53" s="11">
        <v>9</v>
      </c>
      <c r="E53" s="32"/>
    </row>
    <row r="54" spans="1:5" x14ac:dyDescent="0.3">
      <c r="A54" t="s">
        <v>48</v>
      </c>
      <c r="B54" s="10">
        <v>4</v>
      </c>
      <c r="C54" t="s">
        <v>14</v>
      </c>
      <c r="D54" s="11">
        <v>11</v>
      </c>
      <c r="E54" s="32"/>
    </row>
    <row r="55" spans="1:5" x14ac:dyDescent="0.3">
      <c r="A55" t="s">
        <v>48</v>
      </c>
      <c r="B55" s="10">
        <v>4</v>
      </c>
      <c r="C55" t="s">
        <v>4</v>
      </c>
      <c r="D55" s="11">
        <v>9</v>
      </c>
      <c r="E55" s="32"/>
    </row>
    <row r="56" spans="1:5" x14ac:dyDescent="0.3">
      <c r="A56" t="s">
        <v>48</v>
      </c>
      <c r="B56" s="10">
        <v>4</v>
      </c>
      <c r="C56" t="s">
        <v>14</v>
      </c>
      <c r="D56" s="11">
        <v>10</v>
      </c>
      <c r="E56" s="32"/>
    </row>
    <row r="57" spans="1:5" x14ac:dyDescent="0.3">
      <c r="A57" t="s">
        <v>48</v>
      </c>
      <c r="B57" s="10">
        <v>4</v>
      </c>
      <c r="C57" t="s">
        <v>7</v>
      </c>
      <c r="D57" s="11">
        <v>9</v>
      </c>
      <c r="E57" s="32"/>
    </row>
    <row r="58" spans="1:5" x14ac:dyDescent="0.3">
      <c r="A58" t="s">
        <v>48</v>
      </c>
      <c r="B58" s="10">
        <v>4</v>
      </c>
      <c r="C58" t="s">
        <v>30</v>
      </c>
      <c r="D58" s="11">
        <v>7</v>
      </c>
      <c r="E58" s="32"/>
    </row>
    <row r="59" spans="1:5" x14ac:dyDescent="0.3">
      <c r="A59" t="s">
        <v>48</v>
      </c>
      <c r="B59" s="10">
        <v>4</v>
      </c>
      <c r="C59" t="s">
        <v>31</v>
      </c>
      <c r="D59" s="11">
        <v>9</v>
      </c>
      <c r="E59" s="32"/>
    </row>
    <row r="60" spans="1:5" x14ac:dyDescent="0.3">
      <c r="A60" t="s">
        <v>48</v>
      </c>
      <c r="B60" s="10">
        <v>5</v>
      </c>
      <c r="C60" t="s">
        <v>25</v>
      </c>
      <c r="D60" s="11">
        <v>16</v>
      </c>
      <c r="E60" s="32"/>
    </row>
    <row r="61" spans="1:5" x14ac:dyDescent="0.3">
      <c r="A61" t="s">
        <v>48</v>
      </c>
      <c r="B61" s="10">
        <v>5</v>
      </c>
      <c r="C61" t="s">
        <v>25</v>
      </c>
      <c r="D61" s="11">
        <v>15</v>
      </c>
      <c r="E61" s="32"/>
    </row>
    <row r="62" spans="1:5" x14ac:dyDescent="0.3">
      <c r="A62" t="s">
        <v>48</v>
      </c>
      <c r="B62" s="10">
        <v>5</v>
      </c>
      <c r="C62" t="s">
        <v>18</v>
      </c>
      <c r="D62" s="11">
        <v>16</v>
      </c>
      <c r="E62" s="32"/>
    </row>
    <row r="63" spans="1:5" x14ac:dyDescent="0.3">
      <c r="A63" t="s">
        <v>48</v>
      </c>
      <c r="B63" s="10">
        <v>5</v>
      </c>
      <c r="C63" t="s">
        <v>32</v>
      </c>
      <c r="D63" s="11">
        <v>8</v>
      </c>
      <c r="E63" s="32"/>
    </row>
    <row r="64" spans="1:5" x14ac:dyDescent="0.3">
      <c r="A64" t="s">
        <v>48</v>
      </c>
      <c r="B64" s="10">
        <v>5</v>
      </c>
      <c r="C64" t="s">
        <v>33</v>
      </c>
      <c r="D64" s="11">
        <v>12</v>
      </c>
      <c r="E64" s="32"/>
    </row>
    <row r="65" spans="1:5" x14ac:dyDescent="0.3">
      <c r="A65" t="s">
        <v>48</v>
      </c>
      <c r="B65" s="10">
        <v>5</v>
      </c>
      <c r="C65" t="s">
        <v>7</v>
      </c>
      <c r="D65" s="11">
        <v>11</v>
      </c>
      <c r="E65" s="32"/>
    </row>
    <row r="66" spans="1:5" x14ac:dyDescent="0.3">
      <c r="A66" t="s">
        <v>48</v>
      </c>
      <c r="B66" s="10">
        <v>5</v>
      </c>
      <c r="C66" t="s">
        <v>34</v>
      </c>
      <c r="D66" s="11">
        <v>9</v>
      </c>
      <c r="E66" s="32"/>
    </row>
    <row r="67" spans="1:5" x14ac:dyDescent="0.3">
      <c r="A67" t="s">
        <v>48</v>
      </c>
      <c r="B67" s="10">
        <v>5</v>
      </c>
      <c r="C67" t="s">
        <v>19</v>
      </c>
      <c r="D67" s="11">
        <v>10</v>
      </c>
      <c r="E67" s="32"/>
    </row>
    <row r="68" spans="1:5" x14ac:dyDescent="0.3">
      <c r="A68" t="s">
        <v>48</v>
      </c>
      <c r="B68" s="10">
        <v>5</v>
      </c>
      <c r="C68" t="s">
        <v>19</v>
      </c>
      <c r="D68" s="11">
        <v>10</v>
      </c>
      <c r="E68" s="32"/>
    </row>
    <row r="69" spans="1:5" x14ac:dyDescent="0.3">
      <c r="A69" t="s">
        <v>48</v>
      </c>
      <c r="B69" s="10">
        <v>5</v>
      </c>
      <c r="C69" t="s">
        <v>29</v>
      </c>
      <c r="D69" s="11">
        <v>11</v>
      </c>
      <c r="E69" s="32"/>
    </row>
    <row r="70" spans="1:5" x14ac:dyDescent="0.3">
      <c r="A70" t="s">
        <v>48</v>
      </c>
      <c r="B70" s="10">
        <v>5</v>
      </c>
      <c r="C70" t="s">
        <v>19</v>
      </c>
      <c r="D70" s="11">
        <v>17</v>
      </c>
      <c r="E70" s="32"/>
    </row>
    <row r="71" spans="1:5" x14ac:dyDescent="0.3">
      <c r="A71" t="s">
        <v>48</v>
      </c>
      <c r="B71" s="10">
        <v>6</v>
      </c>
      <c r="C71" t="s">
        <v>35</v>
      </c>
      <c r="D71" s="11">
        <v>10</v>
      </c>
      <c r="E71" s="32"/>
    </row>
    <row r="72" spans="1:5" x14ac:dyDescent="0.3">
      <c r="A72" t="s">
        <v>48</v>
      </c>
      <c r="B72" s="10">
        <v>6</v>
      </c>
      <c r="C72" t="s">
        <v>17</v>
      </c>
      <c r="D72" s="11">
        <v>11</v>
      </c>
      <c r="E72" s="32"/>
    </row>
    <row r="73" spans="1:5" x14ac:dyDescent="0.3">
      <c r="A73" t="s">
        <v>48</v>
      </c>
      <c r="B73" s="10">
        <v>6</v>
      </c>
      <c r="C73" t="s">
        <v>12</v>
      </c>
      <c r="D73" s="11">
        <v>7</v>
      </c>
      <c r="E73" s="32"/>
    </row>
    <row r="74" spans="1:5" x14ac:dyDescent="0.3">
      <c r="A74" t="s">
        <v>48</v>
      </c>
      <c r="B74" s="10">
        <v>7</v>
      </c>
      <c r="C74" t="s">
        <v>19</v>
      </c>
      <c r="D74" s="11">
        <v>12</v>
      </c>
      <c r="E74" s="32"/>
    </row>
    <row r="75" spans="1:5" x14ac:dyDescent="0.3">
      <c r="A75" t="s">
        <v>49</v>
      </c>
      <c r="B75" s="10">
        <v>12</v>
      </c>
      <c r="C75" t="s">
        <v>29</v>
      </c>
      <c r="D75" s="11">
        <v>9</v>
      </c>
      <c r="E75" s="32"/>
    </row>
    <row r="76" spans="1:5" x14ac:dyDescent="0.3">
      <c r="A76" t="s">
        <v>49</v>
      </c>
      <c r="B76" s="10">
        <v>11</v>
      </c>
      <c r="C76" t="s">
        <v>29</v>
      </c>
      <c r="D76" s="11">
        <v>14</v>
      </c>
      <c r="E76" s="32"/>
    </row>
    <row r="77" spans="1:5" x14ac:dyDescent="0.3">
      <c r="A77" t="s">
        <v>49</v>
      </c>
      <c r="B77" s="10">
        <v>11</v>
      </c>
      <c r="C77" t="s">
        <v>29</v>
      </c>
      <c r="D77" s="11">
        <v>9</v>
      </c>
      <c r="E77" s="32"/>
    </row>
    <row r="78" spans="1:5" x14ac:dyDescent="0.3">
      <c r="A78" t="s">
        <v>49</v>
      </c>
      <c r="B78" s="10">
        <v>10</v>
      </c>
      <c r="C78" t="s">
        <v>17</v>
      </c>
      <c r="D78" s="11">
        <v>12</v>
      </c>
      <c r="E78" s="32"/>
    </row>
    <row r="79" spans="1:5" x14ac:dyDescent="0.3">
      <c r="A79" t="s">
        <v>49</v>
      </c>
      <c r="B79" s="10">
        <v>9</v>
      </c>
      <c r="C79" t="s">
        <v>28</v>
      </c>
      <c r="D79" s="11">
        <v>8</v>
      </c>
      <c r="E79" s="32"/>
    </row>
    <row r="80" spans="1:5" x14ac:dyDescent="0.3">
      <c r="A80" t="s">
        <v>49</v>
      </c>
      <c r="B80" s="10">
        <v>9</v>
      </c>
      <c r="C80" t="s">
        <v>50</v>
      </c>
      <c r="D80" s="11">
        <v>8</v>
      </c>
      <c r="E80" s="32"/>
    </row>
    <row r="81" spans="1:5" x14ac:dyDescent="0.3">
      <c r="A81" t="s">
        <v>49</v>
      </c>
      <c r="B81" s="10">
        <v>9</v>
      </c>
      <c r="C81" t="s">
        <v>47</v>
      </c>
      <c r="D81" s="11">
        <v>16</v>
      </c>
      <c r="E81" s="32"/>
    </row>
    <row r="82" spans="1:5" x14ac:dyDescent="0.3">
      <c r="A82" t="s">
        <v>49</v>
      </c>
      <c r="B82" s="10">
        <v>8</v>
      </c>
      <c r="C82" t="s">
        <v>5</v>
      </c>
      <c r="D82" s="11">
        <v>10</v>
      </c>
      <c r="E82" s="32"/>
    </row>
    <row r="83" spans="1:5" x14ac:dyDescent="0.3">
      <c r="A83" t="s">
        <v>49</v>
      </c>
      <c r="B83" s="10">
        <v>8</v>
      </c>
      <c r="C83" t="s">
        <v>5</v>
      </c>
      <c r="D83" s="11">
        <v>13</v>
      </c>
      <c r="E83" s="32"/>
    </row>
    <row r="84" spans="1:5" x14ac:dyDescent="0.3">
      <c r="A84" t="s">
        <v>49</v>
      </c>
      <c r="B84" s="10">
        <v>8</v>
      </c>
      <c r="C84" t="s">
        <v>46</v>
      </c>
      <c r="D84" s="11">
        <v>10</v>
      </c>
      <c r="E84" s="32"/>
    </row>
    <row r="85" spans="1:5" x14ac:dyDescent="0.3">
      <c r="A85" t="s">
        <v>49</v>
      </c>
      <c r="B85" s="10">
        <v>8</v>
      </c>
      <c r="C85" t="s">
        <v>51</v>
      </c>
      <c r="D85" s="11">
        <v>9</v>
      </c>
      <c r="E85" s="32"/>
    </row>
    <row r="86" spans="1:5" x14ac:dyDescent="0.3">
      <c r="A86" t="s">
        <v>49</v>
      </c>
      <c r="B86" s="10">
        <v>7</v>
      </c>
      <c r="C86" t="s">
        <v>52</v>
      </c>
      <c r="D86" s="11">
        <v>13</v>
      </c>
      <c r="E86" s="32"/>
    </row>
    <row r="87" spans="1:5" x14ac:dyDescent="0.3">
      <c r="A87" t="s">
        <v>49</v>
      </c>
      <c r="B87" s="10">
        <v>7</v>
      </c>
      <c r="C87" t="s">
        <v>53</v>
      </c>
      <c r="D87" s="11">
        <v>14</v>
      </c>
      <c r="E87" s="32"/>
    </row>
    <row r="88" spans="1:5" x14ac:dyDescent="0.3">
      <c r="A88" t="s">
        <v>49</v>
      </c>
      <c r="B88" s="10">
        <v>7</v>
      </c>
      <c r="C88" t="s">
        <v>54</v>
      </c>
      <c r="D88" s="11">
        <v>14</v>
      </c>
      <c r="E88" s="32"/>
    </row>
    <row r="89" spans="1:5" x14ac:dyDescent="0.3">
      <c r="A89" t="s">
        <v>49</v>
      </c>
      <c r="B89" s="10">
        <v>7</v>
      </c>
      <c r="C89" t="s">
        <v>55</v>
      </c>
      <c r="D89" s="11">
        <v>13</v>
      </c>
      <c r="E89" s="32"/>
    </row>
    <row r="90" spans="1:5" x14ac:dyDescent="0.3">
      <c r="A90" t="s">
        <v>49</v>
      </c>
      <c r="B90" s="10">
        <v>7</v>
      </c>
      <c r="C90" t="s">
        <v>56</v>
      </c>
      <c r="D90" s="11">
        <v>11</v>
      </c>
      <c r="E90" s="32"/>
    </row>
    <row r="91" spans="1:5" x14ac:dyDescent="0.3">
      <c r="A91" t="s">
        <v>49</v>
      </c>
      <c r="B91" s="10">
        <v>7</v>
      </c>
      <c r="C91" t="s">
        <v>57</v>
      </c>
      <c r="D91" s="11">
        <v>11</v>
      </c>
      <c r="E91" s="32"/>
    </row>
    <row r="92" spans="1:5" x14ac:dyDescent="0.3">
      <c r="A92" t="s">
        <v>49</v>
      </c>
      <c r="B92" s="10">
        <v>7</v>
      </c>
      <c r="C92" t="s">
        <v>58</v>
      </c>
      <c r="D92" s="11">
        <v>11</v>
      </c>
      <c r="E92" s="32"/>
    </row>
    <row r="93" spans="1:5" x14ac:dyDescent="0.3">
      <c r="A93" t="s">
        <v>49</v>
      </c>
      <c r="B93" s="10">
        <v>7</v>
      </c>
      <c r="C93" t="s">
        <v>56</v>
      </c>
      <c r="D93" s="11">
        <v>11</v>
      </c>
      <c r="E93" s="32"/>
    </row>
    <row r="94" spans="1:5" x14ac:dyDescent="0.3">
      <c r="A94" t="s">
        <v>49</v>
      </c>
      <c r="B94" s="10">
        <v>7</v>
      </c>
      <c r="C94" t="s">
        <v>59</v>
      </c>
      <c r="D94" s="11">
        <v>9</v>
      </c>
      <c r="E94" s="32"/>
    </row>
    <row r="95" spans="1:5" x14ac:dyDescent="0.3">
      <c r="A95" t="s">
        <v>49</v>
      </c>
      <c r="B95" s="10">
        <v>7</v>
      </c>
      <c r="C95" t="s">
        <v>55</v>
      </c>
      <c r="D95" s="11">
        <v>11</v>
      </c>
      <c r="E95" s="32"/>
    </row>
    <row r="96" spans="1:5" x14ac:dyDescent="0.3">
      <c r="A96" t="s">
        <v>49</v>
      </c>
      <c r="B96" s="10">
        <v>7</v>
      </c>
      <c r="C96" t="s">
        <v>60</v>
      </c>
      <c r="D96" s="11">
        <v>7</v>
      </c>
      <c r="E96" s="32"/>
    </row>
    <row r="97" spans="1:5" x14ac:dyDescent="0.3">
      <c r="A97" t="s">
        <v>49</v>
      </c>
      <c r="B97" s="10">
        <v>7</v>
      </c>
      <c r="C97" t="s">
        <v>55</v>
      </c>
      <c r="D97" s="11">
        <v>9</v>
      </c>
      <c r="E97" s="32"/>
    </row>
    <row r="98" spans="1:5" x14ac:dyDescent="0.3">
      <c r="A98" t="s">
        <v>49</v>
      </c>
      <c r="B98" s="10">
        <v>7</v>
      </c>
      <c r="C98" t="s">
        <v>60</v>
      </c>
      <c r="D98" s="11">
        <v>9</v>
      </c>
      <c r="E98" s="32"/>
    </row>
    <row r="99" spans="1:5" x14ac:dyDescent="0.3">
      <c r="A99" t="s">
        <v>49</v>
      </c>
      <c r="B99" s="10">
        <v>6</v>
      </c>
      <c r="C99" t="s">
        <v>58</v>
      </c>
      <c r="D99" s="11">
        <v>11</v>
      </c>
      <c r="E99" s="32"/>
    </row>
    <row r="100" spans="1:5" x14ac:dyDescent="0.3">
      <c r="A100" t="s">
        <v>49</v>
      </c>
      <c r="B100" s="10">
        <v>6</v>
      </c>
      <c r="C100" t="s">
        <v>55</v>
      </c>
      <c r="D100" s="11">
        <v>10</v>
      </c>
      <c r="E100" s="32"/>
    </row>
    <row r="101" spans="1:5" x14ac:dyDescent="0.3">
      <c r="A101" t="s">
        <v>49</v>
      </c>
      <c r="B101" s="10">
        <v>6</v>
      </c>
      <c r="C101" t="s">
        <v>55</v>
      </c>
      <c r="D101" s="11">
        <v>9</v>
      </c>
      <c r="E101" s="32"/>
    </row>
    <row r="102" spans="1:5" x14ac:dyDescent="0.3">
      <c r="A102" t="s">
        <v>49</v>
      </c>
      <c r="B102" s="10">
        <v>6</v>
      </c>
      <c r="C102" t="s">
        <v>56</v>
      </c>
      <c r="D102" s="11">
        <v>10</v>
      </c>
      <c r="E102" s="32"/>
    </row>
    <row r="103" spans="1:5" x14ac:dyDescent="0.3">
      <c r="A103" t="s">
        <v>49</v>
      </c>
      <c r="B103" s="10">
        <v>6</v>
      </c>
      <c r="C103" t="s">
        <v>56</v>
      </c>
      <c r="D103" s="11">
        <v>8</v>
      </c>
      <c r="E103" s="32"/>
    </row>
    <row r="104" spans="1:5" x14ac:dyDescent="0.3">
      <c r="A104" t="s">
        <v>49</v>
      </c>
      <c r="B104" s="10">
        <v>6</v>
      </c>
      <c r="C104" t="s">
        <v>61</v>
      </c>
      <c r="D104" s="11">
        <v>10</v>
      </c>
      <c r="E104" s="32"/>
    </row>
    <row r="105" spans="1:5" x14ac:dyDescent="0.3">
      <c r="A105" t="s">
        <v>49</v>
      </c>
      <c r="B105" s="10">
        <v>6</v>
      </c>
      <c r="C105" t="s">
        <v>62</v>
      </c>
      <c r="D105" s="11">
        <v>11</v>
      </c>
      <c r="E105" s="32"/>
    </row>
    <row r="106" spans="1:5" x14ac:dyDescent="0.3">
      <c r="A106" t="s">
        <v>49</v>
      </c>
      <c r="B106" s="10">
        <v>6</v>
      </c>
      <c r="C106" t="s">
        <v>55</v>
      </c>
      <c r="D106" s="11">
        <v>10</v>
      </c>
      <c r="E106" s="32"/>
    </row>
    <row r="107" spans="1:5" x14ac:dyDescent="0.3">
      <c r="A107" t="s">
        <v>49</v>
      </c>
      <c r="B107" s="10">
        <v>6</v>
      </c>
      <c r="C107" t="s">
        <v>58</v>
      </c>
      <c r="D107" s="11">
        <v>11</v>
      </c>
      <c r="E107" s="32"/>
    </row>
    <row r="108" spans="1:5" x14ac:dyDescent="0.3">
      <c r="A108" t="s">
        <v>49</v>
      </c>
      <c r="B108" s="10">
        <v>6</v>
      </c>
      <c r="C108" t="s">
        <v>63</v>
      </c>
      <c r="D108" s="11">
        <v>19</v>
      </c>
      <c r="E108" s="32"/>
    </row>
    <row r="109" spans="1:5" x14ac:dyDescent="0.3">
      <c r="A109" t="s">
        <v>49</v>
      </c>
      <c r="B109" s="10">
        <v>6</v>
      </c>
      <c r="C109" t="s">
        <v>54</v>
      </c>
      <c r="D109" s="11">
        <v>12</v>
      </c>
      <c r="E109" s="32"/>
    </row>
    <row r="110" spans="1:5" x14ac:dyDescent="0.3">
      <c r="A110" t="s">
        <v>49</v>
      </c>
      <c r="B110" s="10">
        <v>6</v>
      </c>
      <c r="C110" t="s">
        <v>56</v>
      </c>
      <c r="D110" s="11">
        <v>11</v>
      </c>
      <c r="E110" s="32"/>
    </row>
    <row r="111" spans="1:5" x14ac:dyDescent="0.3">
      <c r="A111" t="s">
        <v>49</v>
      </c>
      <c r="B111" s="10">
        <v>6</v>
      </c>
      <c r="C111" t="s">
        <v>64</v>
      </c>
      <c r="D111" s="11">
        <v>8</v>
      </c>
      <c r="E111" s="32"/>
    </row>
    <row r="112" spans="1:5" x14ac:dyDescent="0.3">
      <c r="A112" t="s">
        <v>49</v>
      </c>
      <c r="B112" s="10">
        <v>6</v>
      </c>
      <c r="C112" t="s">
        <v>65</v>
      </c>
      <c r="D112" s="11">
        <v>8</v>
      </c>
      <c r="E112" s="32"/>
    </row>
    <row r="113" spans="1:5" x14ac:dyDescent="0.3">
      <c r="A113" t="s">
        <v>49</v>
      </c>
      <c r="B113" s="10">
        <v>6</v>
      </c>
      <c r="C113" t="s">
        <v>64</v>
      </c>
      <c r="D113" s="11">
        <v>9</v>
      </c>
      <c r="E113" s="32"/>
    </row>
    <row r="114" spans="1:5" x14ac:dyDescent="0.3">
      <c r="A114" t="s">
        <v>49</v>
      </c>
      <c r="B114" s="10">
        <v>6</v>
      </c>
      <c r="C114" t="s">
        <v>62</v>
      </c>
      <c r="D114" s="11">
        <v>11</v>
      </c>
      <c r="E114" s="32"/>
    </row>
    <row r="115" spans="1:5" x14ac:dyDescent="0.3">
      <c r="A115" t="s">
        <v>49</v>
      </c>
      <c r="B115" s="10">
        <v>6</v>
      </c>
      <c r="C115" t="s">
        <v>55</v>
      </c>
      <c r="D115" s="11">
        <v>9</v>
      </c>
      <c r="E115" s="32"/>
    </row>
    <row r="116" spans="1:5" x14ac:dyDescent="0.3">
      <c r="A116" t="s">
        <v>49</v>
      </c>
      <c r="B116" s="10">
        <v>6</v>
      </c>
      <c r="C116" t="s">
        <v>54</v>
      </c>
      <c r="D116" s="11">
        <v>10</v>
      </c>
      <c r="E116" s="32"/>
    </row>
    <row r="117" spans="1:5" x14ac:dyDescent="0.3">
      <c r="A117" t="s">
        <v>49</v>
      </c>
      <c r="B117" s="10">
        <v>6</v>
      </c>
      <c r="C117" t="s">
        <v>61</v>
      </c>
      <c r="D117" s="11">
        <v>11</v>
      </c>
      <c r="E117" s="32"/>
    </row>
    <row r="118" spans="1:5" x14ac:dyDescent="0.3">
      <c r="A118" t="s">
        <v>49</v>
      </c>
      <c r="B118" s="10">
        <v>6</v>
      </c>
      <c r="C118" t="s">
        <v>54</v>
      </c>
      <c r="D118" s="11">
        <v>12</v>
      </c>
      <c r="E118" s="32"/>
    </row>
    <row r="119" spans="1:5" x14ac:dyDescent="0.3">
      <c r="A119" t="s">
        <v>49</v>
      </c>
      <c r="B119" s="10">
        <v>6</v>
      </c>
      <c r="C119" t="s">
        <v>61</v>
      </c>
      <c r="D119" s="11">
        <v>7</v>
      </c>
      <c r="E119" s="32"/>
    </row>
    <row r="120" spans="1:5" x14ac:dyDescent="0.3">
      <c r="A120" t="s">
        <v>49</v>
      </c>
      <c r="B120" s="10">
        <v>6</v>
      </c>
      <c r="C120" t="s">
        <v>66</v>
      </c>
      <c r="D120" s="11">
        <v>8</v>
      </c>
      <c r="E120" s="32"/>
    </row>
    <row r="121" spans="1:5" x14ac:dyDescent="0.3">
      <c r="A121" t="s">
        <v>49</v>
      </c>
      <c r="B121" s="10">
        <v>6</v>
      </c>
      <c r="C121" t="s">
        <v>55</v>
      </c>
      <c r="D121" s="11">
        <v>10</v>
      </c>
      <c r="E121" s="32"/>
    </row>
    <row r="122" spans="1:5" x14ac:dyDescent="0.3">
      <c r="A122" t="s">
        <v>49</v>
      </c>
      <c r="B122" s="10">
        <v>6</v>
      </c>
      <c r="C122" t="s">
        <v>56</v>
      </c>
      <c r="D122" s="11">
        <v>9</v>
      </c>
      <c r="E122" s="32"/>
    </row>
    <row r="123" spans="1:5" x14ac:dyDescent="0.3">
      <c r="A123" t="s">
        <v>49</v>
      </c>
      <c r="B123" s="10">
        <v>6</v>
      </c>
      <c r="C123" t="s">
        <v>55</v>
      </c>
      <c r="D123" s="11">
        <v>12</v>
      </c>
      <c r="E123" s="32"/>
    </row>
    <row r="124" spans="1:5" x14ac:dyDescent="0.3">
      <c r="A124" t="s">
        <v>49</v>
      </c>
      <c r="B124" s="10">
        <v>6</v>
      </c>
      <c r="C124" t="s">
        <v>61</v>
      </c>
      <c r="D124" s="11">
        <v>12</v>
      </c>
      <c r="E124" s="32"/>
    </row>
    <row r="125" spans="1:5" x14ac:dyDescent="0.3">
      <c r="A125" t="s">
        <v>49</v>
      </c>
      <c r="B125" s="10">
        <v>6</v>
      </c>
      <c r="C125" t="s">
        <v>56</v>
      </c>
      <c r="D125" s="11">
        <v>6</v>
      </c>
      <c r="E125" s="32"/>
    </row>
    <row r="126" spans="1:5" x14ac:dyDescent="0.3">
      <c r="A126" t="s">
        <v>49</v>
      </c>
      <c r="B126" s="10">
        <v>5</v>
      </c>
      <c r="C126" t="s">
        <v>62</v>
      </c>
      <c r="D126" s="11">
        <v>9</v>
      </c>
      <c r="E126" s="32"/>
    </row>
    <row r="127" spans="1:5" x14ac:dyDescent="0.3">
      <c r="A127" t="s">
        <v>49</v>
      </c>
      <c r="B127" s="10">
        <v>5</v>
      </c>
      <c r="C127" t="s">
        <v>66</v>
      </c>
      <c r="D127" s="11">
        <v>6</v>
      </c>
      <c r="E127" s="32"/>
    </row>
    <row r="128" spans="1:5" x14ac:dyDescent="0.3">
      <c r="A128" t="s">
        <v>49</v>
      </c>
      <c r="B128" s="10">
        <v>5</v>
      </c>
      <c r="C128" t="s">
        <v>67</v>
      </c>
      <c r="D128" s="11">
        <v>9</v>
      </c>
      <c r="E128" s="32"/>
    </row>
    <row r="129" spans="1:5" x14ac:dyDescent="0.3">
      <c r="A129" t="s">
        <v>49</v>
      </c>
      <c r="B129" s="10">
        <v>5</v>
      </c>
      <c r="C129" t="s">
        <v>55</v>
      </c>
      <c r="D129" s="11">
        <v>6</v>
      </c>
      <c r="E129" s="32"/>
    </row>
    <row r="130" spans="1:5" x14ac:dyDescent="0.3">
      <c r="A130" t="s">
        <v>49</v>
      </c>
      <c r="B130" s="10">
        <v>5</v>
      </c>
      <c r="C130" t="s">
        <v>55</v>
      </c>
      <c r="D130" s="11">
        <v>8</v>
      </c>
      <c r="E130" s="32"/>
    </row>
    <row r="131" spans="1:5" x14ac:dyDescent="0.3">
      <c r="A131" t="s">
        <v>49</v>
      </c>
      <c r="B131" s="10">
        <v>5</v>
      </c>
      <c r="C131" t="s">
        <v>68</v>
      </c>
      <c r="D131" s="11">
        <v>10</v>
      </c>
      <c r="E131" s="32"/>
    </row>
    <row r="132" spans="1:5" x14ac:dyDescent="0.3">
      <c r="A132" t="s">
        <v>49</v>
      </c>
      <c r="B132" s="10">
        <v>5</v>
      </c>
      <c r="C132" t="s">
        <v>54</v>
      </c>
      <c r="D132" s="11">
        <v>8</v>
      </c>
      <c r="E132" s="32"/>
    </row>
    <row r="133" spans="1:5" x14ac:dyDescent="0.3">
      <c r="A133" t="s">
        <v>49</v>
      </c>
      <c r="B133" s="10">
        <v>5</v>
      </c>
      <c r="C133" t="s">
        <v>69</v>
      </c>
      <c r="D133" s="11">
        <v>7</v>
      </c>
      <c r="E133" s="32"/>
    </row>
    <row r="134" spans="1:5" x14ac:dyDescent="0.3">
      <c r="A134" t="s">
        <v>49</v>
      </c>
      <c r="B134" s="10">
        <v>5</v>
      </c>
      <c r="C134" t="s">
        <v>64</v>
      </c>
      <c r="D134" s="11">
        <v>6</v>
      </c>
      <c r="E134" s="32"/>
    </row>
    <row r="135" spans="1:5" x14ac:dyDescent="0.3">
      <c r="A135" t="s">
        <v>49</v>
      </c>
      <c r="B135" s="10">
        <v>5</v>
      </c>
      <c r="C135" t="s">
        <v>54</v>
      </c>
      <c r="D135" s="11">
        <v>6</v>
      </c>
      <c r="E135" s="32"/>
    </row>
    <row r="136" spans="1:5" x14ac:dyDescent="0.3">
      <c r="A136" t="s">
        <v>49</v>
      </c>
      <c r="B136" s="10">
        <v>5</v>
      </c>
      <c r="C136" t="s">
        <v>70</v>
      </c>
      <c r="D136" s="11">
        <v>8</v>
      </c>
      <c r="E136" s="32"/>
    </row>
    <row r="137" spans="1:5" x14ac:dyDescent="0.3">
      <c r="A137" t="s">
        <v>49</v>
      </c>
      <c r="B137" s="10">
        <v>5</v>
      </c>
      <c r="C137" t="s">
        <v>60</v>
      </c>
      <c r="D137" s="11">
        <v>12</v>
      </c>
      <c r="E137" s="32"/>
    </row>
    <row r="138" spans="1:5" x14ac:dyDescent="0.3">
      <c r="A138" t="s">
        <v>49</v>
      </c>
      <c r="B138" s="10">
        <v>5</v>
      </c>
      <c r="C138" t="s">
        <v>56</v>
      </c>
      <c r="D138" s="11">
        <v>11</v>
      </c>
      <c r="E138" s="32"/>
    </row>
    <row r="139" spans="1:5" x14ac:dyDescent="0.3">
      <c r="A139" t="s">
        <v>49</v>
      </c>
      <c r="B139" s="10">
        <v>5</v>
      </c>
      <c r="C139" t="s">
        <v>66</v>
      </c>
      <c r="D139" s="11">
        <v>9</v>
      </c>
      <c r="E139" s="32"/>
    </row>
    <row r="140" spans="1:5" x14ac:dyDescent="0.3">
      <c r="A140" t="s">
        <v>49</v>
      </c>
      <c r="B140" s="10">
        <v>5</v>
      </c>
      <c r="C140" t="s">
        <v>68</v>
      </c>
      <c r="D140" s="11">
        <v>13</v>
      </c>
      <c r="E140" s="32"/>
    </row>
    <row r="141" spans="1:5" x14ac:dyDescent="0.3">
      <c r="A141" t="s">
        <v>49</v>
      </c>
      <c r="B141" s="10">
        <v>5</v>
      </c>
      <c r="C141" t="s">
        <v>54</v>
      </c>
      <c r="D141" s="11">
        <v>10</v>
      </c>
      <c r="E141" s="32"/>
    </row>
    <row r="142" spans="1:5" x14ac:dyDescent="0.3">
      <c r="A142" t="s">
        <v>49</v>
      </c>
      <c r="B142" s="10">
        <v>5</v>
      </c>
      <c r="C142" t="s">
        <v>60</v>
      </c>
      <c r="D142" s="11">
        <v>8</v>
      </c>
      <c r="E142" s="32"/>
    </row>
    <row r="143" spans="1:5" x14ac:dyDescent="0.3">
      <c r="A143" t="s">
        <v>49</v>
      </c>
      <c r="B143" s="10">
        <v>5</v>
      </c>
      <c r="C143" t="s">
        <v>54</v>
      </c>
      <c r="D143" s="11">
        <v>9</v>
      </c>
      <c r="E143" s="32"/>
    </row>
    <row r="144" spans="1:5" x14ac:dyDescent="0.3">
      <c r="A144" t="s">
        <v>49</v>
      </c>
      <c r="B144" s="10">
        <v>5</v>
      </c>
      <c r="C144" t="s">
        <v>66</v>
      </c>
      <c r="D144" s="11">
        <v>9</v>
      </c>
      <c r="E144" s="32"/>
    </row>
    <row r="145" spans="1:5" x14ac:dyDescent="0.3">
      <c r="A145" t="s">
        <v>49</v>
      </c>
      <c r="B145" s="10">
        <v>5</v>
      </c>
      <c r="C145" t="s">
        <v>54</v>
      </c>
      <c r="D145" s="11">
        <v>7</v>
      </c>
      <c r="E145" s="32"/>
    </row>
    <row r="146" spans="1:5" x14ac:dyDescent="0.3">
      <c r="A146" t="s">
        <v>49</v>
      </c>
      <c r="B146" s="10">
        <v>5</v>
      </c>
      <c r="C146" t="s">
        <v>71</v>
      </c>
      <c r="D146" s="11">
        <v>11</v>
      </c>
      <c r="E146" s="32"/>
    </row>
    <row r="147" spans="1:5" x14ac:dyDescent="0.3">
      <c r="A147" t="s">
        <v>49</v>
      </c>
      <c r="B147" s="10">
        <v>5</v>
      </c>
      <c r="C147" t="s">
        <v>66</v>
      </c>
      <c r="D147" s="11">
        <v>6</v>
      </c>
      <c r="E147" s="32"/>
    </row>
    <row r="148" spans="1:5" x14ac:dyDescent="0.3">
      <c r="A148" t="s">
        <v>49</v>
      </c>
      <c r="B148" s="10">
        <v>5</v>
      </c>
      <c r="C148" t="s">
        <v>56</v>
      </c>
      <c r="D148" s="11">
        <v>8</v>
      </c>
      <c r="E148" s="32"/>
    </row>
    <row r="149" spans="1:5" x14ac:dyDescent="0.3">
      <c r="A149" t="s">
        <v>49</v>
      </c>
      <c r="B149" s="10">
        <v>5</v>
      </c>
      <c r="C149" t="s">
        <v>61</v>
      </c>
      <c r="D149" s="11">
        <v>10</v>
      </c>
      <c r="E149" s="32"/>
    </row>
    <row r="150" spans="1:5" x14ac:dyDescent="0.3">
      <c r="A150" t="s">
        <v>49</v>
      </c>
      <c r="B150" s="10">
        <v>5</v>
      </c>
      <c r="C150" t="s">
        <v>61</v>
      </c>
      <c r="D150" s="11">
        <v>12</v>
      </c>
      <c r="E150" s="32"/>
    </row>
    <row r="151" spans="1:5" x14ac:dyDescent="0.3">
      <c r="A151" t="s">
        <v>49</v>
      </c>
      <c r="B151" s="10">
        <v>5</v>
      </c>
      <c r="C151" t="s">
        <v>55</v>
      </c>
      <c r="D151" s="11">
        <v>10</v>
      </c>
      <c r="E151" s="32"/>
    </row>
    <row r="152" spans="1:5" x14ac:dyDescent="0.3">
      <c r="A152" t="s">
        <v>49</v>
      </c>
      <c r="B152" s="10">
        <v>5</v>
      </c>
      <c r="C152" t="s">
        <v>66</v>
      </c>
      <c r="D152" s="11">
        <v>7</v>
      </c>
      <c r="E152" s="32"/>
    </row>
    <row r="153" spans="1:5" x14ac:dyDescent="0.3">
      <c r="A153" t="s">
        <v>49</v>
      </c>
      <c r="B153" s="10">
        <v>5</v>
      </c>
      <c r="C153" t="s">
        <v>72</v>
      </c>
      <c r="D153" s="11">
        <v>10</v>
      </c>
      <c r="E153" s="32"/>
    </row>
    <row r="154" spans="1:5" x14ac:dyDescent="0.3">
      <c r="A154" t="s">
        <v>49</v>
      </c>
      <c r="B154" s="10">
        <v>5</v>
      </c>
      <c r="C154" t="s">
        <v>55</v>
      </c>
      <c r="D154" s="11">
        <v>11</v>
      </c>
      <c r="E154" s="32"/>
    </row>
    <row r="155" spans="1:5" x14ac:dyDescent="0.3">
      <c r="A155" t="s">
        <v>49</v>
      </c>
      <c r="B155" s="10">
        <v>5</v>
      </c>
      <c r="C155" t="s">
        <v>55</v>
      </c>
      <c r="D155" s="11">
        <v>10</v>
      </c>
      <c r="E155" s="32"/>
    </row>
    <row r="156" spans="1:5" x14ac:dyDescent="0.3">
      <c r="A156" t="s">
        <v>49</v>
      </c>
      <c r="B156" s="10">
        <v>5</v>
      </c>
      <c r="C156" t="s">
        <v>61</v>
      </c>
      <c r="D156" s="11">
        <v>6</v>
      </c>
      <c r="E156" s="32"/>
    </row>
    <row r="157" spans="1:5" x14ac:dyDescent="0.3">
      <c r="A157" t="s">
        <v>49</v>
      </c>
      <c r="B157" s="10">
        <v>5</v>
      </c>
      <c r="C157" t="s">
        <v>54</v>
      </c>
      <c r="D157" s="11">
        <v>6</v>
      </c>
      <c r="E157" s="32"/>
    </row>
    <row r="158" spans="1:5" x14ac:dyDescent="0.3">
      <c r="A158" t="s">
        <v>49</v>
      </c>
      <c r="B158" s="10">
        <v>5</v>
      </c>
      <c r="C158" t="s">
        <v>61</v>
      </c>
      <c r="D158" s="11">
        <v>10</v>
      </c>
      <c r="E158" s="32"/>
    </row>
    <row r="159" spans="1:5" x14ac:dyDescent="0.3">
      <c r="A159" t="s">
        <v>49</v>
      </c>
      <c r="B159" s="10">
        <v>5</v>
      </c>
      <c r="C159" t="s">
        <v>73</v>
      </c>
      <c r="D159" s="11">
        <v>7</v>
      </c>
      <c r="E159" s="32"/>
    </row>
    <row r="160" spans="1:5" x14ac:dyDescent="0.3">
      <c r="A160" t="s">
        <v>49</v>
      </c>
      <c r="B160" s="10">
        <v>5</v>
      </c>
      <c r="C160" t="s">
        <v>74</v>
      </c>
      <c r="D160" s="11">
        <v>8</v>
      </c>
      <c r="E160" s="32"/>
    </row>
    <row r="161" spans="1:5" x14ac:dyDescent="0.3">
      <c r="A161" t="s">
        <v>49</v>
      </c>
      <c r="B161" s="10">
        <v>5</v>
      </c>
      <c r="C161" t="s">
        <v>75</v>
      </c>
      <c r="D161" s="11">
        <v>10</v>
      </c>
      <c r="E161" s="32"/>
    </row>
    <row r="162" spans="1:5" x14ac:dyDescent="0.3">
      <c r="A162" t="s">
        <v>49</v>
      </c>
      <c r="B162" s="10">
        <v>5</v>
      </c>
      <c r="C162" t="s">
        <v>62</v>
      </c>
      <c r="D162" s="11">
        <v>10</v>
      </c>
      <c r="E162" s="32"/>
    </row>
    <row r="163" spans="1:5" x14ac:dyDescent="0.3">
      <c r="A163" t="s">
        <v>49</v>
      </c>
      <c r="B163" s="10">
        <v>5</v>
      </c>
      <c r="C163" t="s">
        <v>55</v>
      </c>
      <c r="D163" s="11">
        <v>9</v>
      </c>
      <c r="E163" s="32"/>
    </row>
    <row r="164" spans="1:5" x14ac:dyDescent="0.3">
      <c r="A164" t="s">
        <v>49</v>
      </c>
      <c r="B164" s="10">
        <v>5</v>
      </c>
      <c r="C164" t="s">
        <v>66</v>
      </c>
      <c r="D164" s="11">
        <v>6</v>
      </c>
      <c r="E164" s="32"/>
    </row>
    <row r="165" spans="1:5" x14ac:dyDescent="0.3">
      <c r="A165" t="s">
        <v>49</v>
      </c>
      <c r="B165" s="10">
        <v>5</v>
      </c>
      <c r="C165" t="s">
        <v>76</v>
      </c>
      <c r="D165" s="11">
        <v>8</v>
      </c>
      <c r="E165" s="32"/>
    </row>
    <row r="166" spans="1:5" x14ac:dyDescent="0.3">
      <c r="A166" t="s">
        <v>49</v>
      </c>
      <c r="B166" s="10">
        <v>5</v>
      </c>
      <c r="C166" t="s">
        <v>59</v>
      </c>
      <c r="D166" s="11">
        <v>8</v>
      </c>
      <c r="E166" s="32"/>
    </row>
    <row r="167" spans="1:5" x14ac:dyDescent="0.3">
      <c r="A167" t="s">
        <v>49</v>
      </c>
      <c r="B167" s="10">
        <v>5</v>
      </c>
      <c r="C167" t="s">
        <v>77</v>
      </c>
      <c r="D167" s="11">
        <v>11</v>
      </c>
      <c r="E167" s="32"/>
    </row>
    <row r="168" spans="1:5" x14ac:dyDescent="0.3">
      <c r="A168" t="s">
        <v>49</v>
      </c>
      <c r="B168" s="10">
        <v>5</v>
      </c>
      <c r="C168" t="s">
        <v>64</v>
      </c>
      <c r="D168" s="11">
        <v>11</v>
      </c>
      <c r="E168" s="32"/>
    </row>
    <row r="169" spans="1:5" x14ac:dyDescent="0.3">
      <c r="A169" t="s">
        <v>49</v>
      </c>
      <c r="B169" s="10">
        <v>5</v>
      </c>
      <c r="C169" t="s">
        <v>66</v>
      </c>
      <c r="D169" s="11">
        <v>10</v>
      </c>
      <c r="E169" s="32"/>
    </row>
    <row r="170" spans="1:5" x14ac:dyDescent="0.3">
      <c r="A170" t="s">
        <v>49</v>
      </c>
      <c r="B170" s="10">
        <v>5</v>
      </c>
      <c r="C170" t="s">
        <v>54</v>
      </c>
      <c r="D170" s="11">
        <v>7</v>
      </c>
      <c r="E170" s="32"/>
    </row>
    <row r="171" spans="1:5" x14ac:dyDescent="0.3">
      <c r="A171" t="s">
        <v>49</v>
      </c>
      <c r="B171" s="10">
        <v>5</v>
      </c>
      <c r="C171" t="s">
        <v>63</v>
      </c>
      <c r="D171" s="11">
        <v>12</v>
      </c>
      <c r="E171" s="32"/>
    </row>
    <row r="172" spans="1:5" x14ac:dyDescent="0.3">
      <c r="A172" t="s">
        <v>49</v>
      </c>
      <c r="B172" s="10">
        <v>5</v>
      </c>
      <c r="C172" t="s">
        <v>61</v>
      </c>
      <c r="D172" s="11">
        <v>8</v>
      </c>
      <c r="E172" s="32"/>
    </row>
    <row r="173" spans="1:5" x14ac:dyDescent="0.3">
      <c r="A173" t="s">
        <v>49</v>
      </c>
      <c r="B173" s="10">
        <v>5</v>
      </c>
      <c r="C173" t="s">
        <v>78</v>
      </c>
      <c r="D173" s="11">
        <v>12</v>
      </c>
      <c r="E173" s="32"/>
    </row>
    <row r="174" spans="1:5" x14ac:dyDescent="0.3">
      <c r="A174" t="s">
        <v>49</v>
      </c>
      <c r="B174" s="10">
        <v>5</v>
      </c>
      <c r="C174" t="s">
        <v>78</v>
      </c>
      <c r="D174" s="11">
        <v>10</v>
      </c>
      <c r="E174" s="32"/>
    </row>
    <row r="175" spans="1:5" x14ac:dyDescent="0.3">
      <c r="A175" t="s">
        <v>49</v>
      </c>
      <c r="B175" s="10">
        <v>5</v>
      </c>
      <c r="C175" t="s">
        <v>56</v>
      </c>
      <c r="D175" s="11">
        <v>10</v>
      </c>
      <c r="E175" s="32"/>
    </row>
    <row r="176" spans="1:5" x14ac:dyDescent="0.3">
      <c r="A176" t="s">
        <v>49</v>
      </c>
      <c r="B176" s="10">
        <v>5</v>
      </c>
      <c r="C176" t="s">
        <v>55</v>
      </c>
      <c r="D176" s="11">
        <v>7</v>
      </c>
      <c r="E176" s="32"/>
    </row>
    <row r="177" spans="1:5" x14ac:dyDescent="0.3">
      <c r="A177" t="s">
        <v>49</v>
      </c>
      <c r="B177" s="10">
        <v>5</v>
      </c>
      <c r="C177" t="s">
        <v>56</v>
      </c>
      <c r="D177" s="11">
        <v>12</v>
      </c>
      <c r="E177" s="32"/>
    </row>
    <row r="178" spans="1:5" x14ac:dyDescent="0.3">
      <c r="A178" t="s">
        <v>49</v>
      </c>
      <c r="B178" s="10">
        <v>5</v>
      </c>
      <c r="C178" t="s">
        <v>54</v>
      </c>
      <c r="D178" s="11">
        <v>8</v>
      </c>
      <c r="E178" s="32"/>
    </row>
    <row r="179" spans="1:5" x14ac:dyDescent="0.3">
      <c r="A179" t="s">
        <v>49</v>
      </c>
      <c r="B179" s="10">
        <v>5</v>
      </c>
      <c r="C179" t="s">
        <v>56</v>
      </c>
      <c r="D179" s="11">
        <v>8</v>
      </c>
      <c r="E179" s="32"/>
    </row>
    <row r="180" spans="1:5" x14ac:dyDescent="0.3">
      <c r="A180" t="s">
        <v>49</v>
      </c>
      <c r="B180" s="10">
        <v>5</v>
      </c>
      <c r="C180" t="s">
        <v>63</v>
      </c>
      <c r="D180" s="11">
        <v>11</v>
      </c>
      <c r="E180" s="32"/>
    </row>
    <row r="181" spans="1:5" x14ac:dyDescent="0.3">
      <c r="A181" t="s">
        <v>49</v>
      </c>
      <c r="B181" s="10">
        <v>4</v>
      </c>
      <c r="C181" t="s">
        <v>79</v>
      </c>
      <c r="D181" s="11">
        <v>11</v>
      </c>
      <c r="E181" s="32"/>
    </row>
    <row r="182" spans="1:5" x14ac:dyDescent="0.3">
      <c r="A182" t="s">
        <v>49</v>
      </c>
      <c r="B182" s="10">
        <v>4</v>
      </c>
      <c r="C182" t="s">
        <v>59</v>
      </c>
      <c r="D182" s="11">
        <v>8</v>
      </c>
      <c r="E182" s="32"/>
    </row>
    <row r="183" spans="1:5" x14ac:dyDescent="0.3">
      <c r="A183" t="s">
        <v>49</v>
      </c>
      <c r="B183" s="10">
        <v>4</v>
      </c>
      <c r="C183" t="s">
        <v>57</v>
      </c>
      <c r="D183" s="11">
        <v>10</v>
      </c>
      <c r="E183" s="32"/>
    </row>
    <row r="184" spans="1:5" x14ac:dyDescent="0.3">
      <c r="A184" t="s">
        <v>49</v>
      </c>
      <c r="B184" s="10">
        <v>4</v>
      </c>
      <c r="C184" t="s">
        <v>54</v>
      </c>
      <c r="D184" s="11">
        <v>5</v>
      </c>
      <c r="E184" s="32"/>
    </row>
    <row r="185" spans="1:5" x14ac:dyDescent="0.3">
      <c r="A185" t="s">
        <v>49</v>
      </c>
      <c r="B185" s="10">
        <v>4</v>
      </c>
      <c r="C185" t="s">
        <v>56</v>
      </c>
      <c r="D185" s="11">
        <v>12</v>
      </c>
      <c r="E185" s="32"/>
    </row>
    <row r="186" spans="1:5" x14ac:dyDescent="0.3">
      <c r="A186" t="s">
        <v>49</v>
      </c>
      <c r="B186" s="10">
        <v>4</v>
      </c>
      <c r="C186" t="s">
        <v>61</v>
      </c>
      <c r="D186" s="11">
        <v>7</v>
      </c>
      <c r="E186" s="32"/>
    </row>
    <row r="187" spans="1:5" x14ac:dyDescent="0.3">
      <c r="A187" t="s">
        <v>49</v>
      </c>
      <c r="B187" s="10">
        <v>4</v>
      </c>
      <c r="C187" t="s">
        <v>66</v>
      </c>
      <c r="D187" s="11">
        <v>12</v>
      </c>
      <c r="E187" s="32"/>
    </row>
    <row r="188" spans="1:5" x14ac:dyDescent="0.3">
      <c r="A188" t="s">
        <v>49</v>
      </c>
      <c r="B188" s="10">
        <v>4</v>
      </c>
      <c r="C188" t="s">
        <v>57</v>
      </c>
      <c r="D188" s="11">
        <v>10</v>
      </c>
      <c r="E188" s="32"/>
    </row>
    <row r="189" spans="1:5" x14ac:dyDescent="0.3">
      <c r="A189" t="s">
        <v>49</v>
      </c>
      <c r="B189" s="10">
        <v>4</v>
      </c>
      <c r="C189" t="s">
        <v>54</v>
      </c>
      <c r="D189" s="11">
        <v>7</v>
      </c>
      <c r="E189" s="32"/>
    </row>
    <row r="190" spans="1:5" x14ac:dyDescent="0.3">
      <c r="A190" t="s">
        <v>49</v>
      </c>
      <c r="B190" s="10">
        <v>4</v>
      </c>
      <c r="C190" t="s">
        <v>55</v>
      </c>
      <c r="D190" s="11">
        <v>8</v>
      </c>
      <c r="E190" s="32"/>
    </row>
    <row r="191" spans="1:5" x14ac:dyDescent="0.3">
      <c r="A191" t="s">
        <v>49</v>
      </c>
      <c r="B191" s="10">
        <v>4</v>
      </c>
      <c r="C191" t="s">
        <v>57</v>
      </c>
      <c r="D191" s="11">
        <v>8</v>
      </c>
      <c r="E191" s="32"/>
    </row>
    <row r="192" spans="1:5" x14ac:dyDescent="0.3">
      <c r="A192" t="s">
        <v>49</v>
      </c>
      <c r="B192" s="10">
        <v>4</v>
      </c>
      <c r="C192" t="s">
        <v>80</v>
      </c>
      <c r="D192" s="11">
        <v>10</v>
      </c>
      <c r="E192" s="32"/>
    </row>
    <row r="193" spans="1:5" x14ac:dyDescent="0.3">
      <c r="A193" t="s">
        <v>49</v>
      </c>
      <c r="B193" s="10">
        <v>4</v>
      </c>
      <c r="C193" t="s">
        <v>89</v>
      </c>
      <c r="D193" s="11">
        <v>9</v>
      </c>
      <c r="E193" s="32"/>
    </row>
    <row r="194" spans="1:5" x14ac:dyDescent="0.3">
      <c r="A194" t="s">
        <v>49</v>
      </c>
      <c r="B194" s="10">
        <v>4</v>
      </c>
      <c r="C194" t="s">
        <v>56</v>
      </c>
      <c r="D194" s="11">
        <v>8</v>
      </c>
      <c r="E194" s="32"/>
    </row>
    <row r="195" spans="1:5" x14ac:dyDescent="0.3">
      <c r="A195" t="s">
        <v>49</v>
      </c>
      <c r="B195" s="10">
        <v>4</v>
      </c>
      <c r="C195" t="s">
        <v>81</v>
      </c>
      <c r="D195" s="11">
        <v>3</v>
      </c>
      <c r="E195" s="32"/>
    </row>
    <row r="196" spans="1:5" x14ac:dyDescent="0.3">
      <c r="A196" t="s">
        <v>49</v>
      </c>
      <c r="B196" s="10">
        <v>4</v>
      </c>
      <c r="C196" t="s">
        <v>61</v>
      </c>
      <c r="D196" s="11">
        <v>10</v>
      </c>
      <c r="E196" s="32"/>
    </row>
    <row r="197" spans="1:5" x14ac:dyDescent="0.3">
      <c r="A197" t="s">
        <v>49</v>
      </c>
      <c r="B197" s="10">
        <v>4</v>
      </c>
      <c r="C197" t="s">
        <v>82</v>
      </c>
      <c r="D197" s="11">
        <v>9</v>
      </c>
      <c r="E197" s="32"/>
    </row>
    <row r="198" spans="1:5" x14ac:dyDescent="0.3">
      <c r="A198" t="s">
        <v>49</v>
      </c>
      <c r="B198" s="10">
        <v>4</v>
      </c>
      <c r="C198" t="s">
        <v>56</v>
      </c>
      <c r="D198" s="11">
        <v>11</v>
      </c>
      <c r="E198" s="32"/>
    </row>
    <row r="199" spans="1:5" x14ac:dyDescent="0.3">
      <c r="A199" t="s">
        <v>49</v>
      </c>
      <c r="B199" s="10">
        <v>4</v>
      </c>
      <c r="C199" t="s">
        <v>83</v>
      </c>
      <c r="D199" s="11">
        <v>9</v>
      </c>
      <c r="E199" s="32"/>
    </row>
    <row r="200" spans="1:5" x14ac:dyDescent="0.3">
      <c r="A200" t="s">
        <v>49</v>
      </c>
      <c r="B200" s="10">
        <v>4</v>
      </c>
      <c r="C200" t="s">
        <v>63</v>
      </c>
      <c r="D200" s="11">
        <v>8</v>
      </c>
      <c r="E200" s="32"/>
    </row>
    <row r="201" spans="1:5" x14ac:dyDescent="0.3">
      <c r="A201" t="s">
        <v>49</v>
      </c>
      <c r="B201" s="10">
        <v>4</v>
      </c>
      <c r="C201" t="s">
        <v>61</v>
      </c>
      <c r="D201" s="11">
        <v>8</v>
      </c>
      <c r="E201" s="32"/>
    </row>
    <row r="202" spans="1:5" x14ac:dyDescent="0.3">
      <c r="A202" t="s">
        <v>49</v>
      </c>
      <c r="B202" s="10">
        <v>4</v>
      </c>
      <c r="C202" t="s">
        <v>81</v>
      </c>
      <c r="D202" s="11">
        <v>11</v>
      </c>
      <c r="E202" s="32"/>
    </row>
    <row r="203" spans="1:5" x14ac:dyDescent="0.3">
      <c r="A203" t="s">
        <v>49</v>
      </c>
      <c r="B203" s="10">
        <v>4</v>
      </c>
      <c r="C203" t="s">
        <v>66</v>
      </c>
      <c r="D203" s="11">
        <v>9</v>
      </c>
      <c r="E203" s="32"/>
    </row>
    <row r="204" spans="1:5" x14ac:dyDescent="0.3">
      <c r="A204" t="s">
        <v>49</v>
      </c>
      <c r="B204" s="10">
        <v>4</v>
      </c>
      <c r="C204" t="s">
        <v>56</v>
      </c>
      <c r="D204" s="11">
        <v>11</v>
      </c>
      <c r="E204" s="32"/>
    </row>
    <row r="205" spans="1:5" x14ac:dyDescent="0.3">
      <c r="A205" t="s">
        <v>49</v>
      </c>
      <c r="B205" s="10">
        <v>4</v>
      </c>
      <c r="C205" t="s">
        <v>66</v>
      </c>
      <c r="D205" s="11">
        <v>15</v>
      </c>
      <c r="E205" s="32"/>
    </row>
    <row r="206" spans="1:5" x14ac:dyDescent="0.3">
      <c r="A206" t="s">
        <v>49</v>
      </c>
      <c r="B206" s="10">
        <v>4</v>
      </c>
      <c r="C206" t="s">
        <v>58</v>
      </c>
      <c r="D206" s="11">
        <v>8</v>
      </c>
      <c r="E206" s="32"/>
    </row>
    <row r="207" spans="1:5" x14ac:dyDescent="0.3">
      <c r="A207" t="s">
        <v>49</v>
      </c>
      <c r="B207" s="10">
        <v>4</v>
      </c>
      <c r="C207" t="s">
        <v>56</v>
      </c>
      <c r="D207" s="11">
        <v>7</v>
      </c>
      <c r="E207" s="32"/>
    </row>
    <row r="208" spans="1:5" x14ac:dyDescent="0.3">
      <c r="A208" t="s">
        <v>49</v>
      </c>
      <c r="B208" s="10">
        <v>4</v>
      </c>
      <c r="C208" t="s">
        <v>84</v>
      </c>
      <c r="D208" s="11">
        <v>9</v>
      </c>
      <c r="E208" s="32"/>
    </row>
    <row r="209" spans="1:5" x14ac:dyDescent="0.3">
      <c r="A209" t="s">
        <v>49</v>
      </c>
      <c r="B209" s="10">
        <v>4</v>
      </c>
      <c r="C209" t="s">
        <v>59</v>
      </c>
      <c r="D209" s="11">
        <v>9</v>
      </c>
      <c r="E209" s="32"/>
    </row>
    <row r="210" spans="1:5" x14ac:dyDescent="0.3">
      <c r="A210" t="s">
        <v>49</v>
      </c>
      <c r="B210" s="10">
        <v>4</v>
      </c>
      <c r="C210" t="s">
        <v>55</v>
      </c>
      <c r="D210" s="11">
        <v>13</v>
      </c>
      <c r="E210" s="32"/>
    </row>
    <row r="211" spans="1:5" x14ac:dyDescent="0.3">
      <c r="A211" t="s">
        <v>49</v>
      </c>
      <c r="B211" s="10">
        <v>4</v>
      </c>
      <c r="C211" t="s">
        <v>62</v>
      </c>
      <c r="D211" s="11">
        <v>12</v>
      </c>
      <c r="E211" s="32"/>
    </row>
    <row r="212" spans="1:5" x14ac:dyDescent="0.3">
      <c r="A212" t="s">
        <v>49</v>
      </c>
      <c r="B212" s="10">
        <v>4</v>
      </c>
      <c r="C212" t="s">
        <v>84</v>
      </c>
      <c r="D212" s="11">
        <v>7</v>
      </c>
      <c r="E212" s="32"/>
    </row>
    <row r="213" spans="1:5" x14ac:dyDescent="0.3">
      <c r="A213" t="s">
        <v>49</v>
      </c>
      <c r="B213" s="10">
        <v>4</v>
      </c>
      <c r="C213" t="s">
        <v>57</v>
      </c>
      <c r="D213" s="11">
        <v>10</v>
      </c>
      <c r="E213" s="32"/>
    </row>
    <row r="214" spans="1:5" x14ac:dyDescent="0.3">
      <c r="A214" t="s">
        <v>49</v>
      </c>
      <c r="B214" s="10">
        <v>4</v>
      </c>
      <c r="C214" t="s">
        <v>85</v>
      </c>
      <c r="D214" s="11">
        <v>11</v>
      </c>
      <c r="E214" s="32"/>
    </row>
    <row r="215" spans="1:5" x14ac:dyDescent="0.3">
      <c r="A215" t="s">
        <v>49</v>
      </c>
      <c r="B215" s="10">
        <v>4</v>
      </c>
      <c r="C215" t="s">
        <v>54</v>
      </c>
      <c r="D215" s="11">
        <v>11</v>
      </c>
      <c r="E215" s="32"/>
    </row>
    <row r="216" spans="1:5" x14ac:dyDescent="0.3">
      <c r="A216" t="s">
        <v>49</v>
      </c>
      <c r="B216" s="10">
        <v>4</v>
      </c>
      <c r="C216" t="s">
        <v>56</v>
      </c>
      <c r="D216" s="11">
        <v>12</v>
      </c>
      <c r="E216" s="32"/>
    </row>
    <row r="217" spans="1:5" x14ac:dyDescent="0.3">
      <c r="A217" t="s">
        <v>49</v>
      </c>
      <c r="B217" s="10">
        <v>4</v>
      </c>
      <c r="C217" t="s">
        <v>69</v>
      </c>
      <c r="D217" s="11">
        <v>8</v>
      </c>
      <c r="E217" s="32"/>
    </row>
    <row r="218" spans="1:5" x14ac:dyDescent="0.3">
      <c r="A218" t="s">
        <v>49</v>
      </c>
      <c r="B218" s="10">
        <v>4</v>
      </c>
      <c r="C218" t="s">
        <v>64</v>
      </c>
      <c r="D218" s="11">
        <v>7</v>
      </c>
      <c r="E218" s="32"/>
    </row>
    <row r="219" spans="1:5" x14ac:dyDescent="0.3">
      <c r="A219" t="s">
        <v>49</v>
      </c>
      <c r="B219" s="10">
        <v>4</v>
      </c>
      <c r="C219" t="s">
        <v>66</v>
      </c>
      <c r="D219" s="11">
        <v>11</v>
      </c>
      <c r="E219" s="32"/>
    </row>
    <row r="220" spans="1:5" x14ac:dyDescent="0.3">
      <c r="A220" t="s">
        <v>49</v>
      </c>
      <c r="B220" s="10">
        <v>4</v>
      </c>
      <c r="C220" t="s">
        <v>56</v>
      </c>
      <c r="D220" s="11">
        <v>12</v>
      </c>
      <c r="E220" s="32"/>
    </row>
    <row r="221" spans="1:5" x14ac:dyDescent="0.3">
      <c r="A221" t="s">
        <v>49</v>
      </c>
      <c r="B221" s="10">
        <v>4</v>
      </c>
      <c r="C221" t="s">
        <v>80</v>
      </c>
      <c r="D221" s="11">
        <v>10</v>
      </c>
      <c r="E221" s="32"/>
    </row>
    <row r="222" spans="1:5" x14ac:dyDescent="0.3">
      <c r="A222" t="s">
        <v>49</v>
      </c>
      <c r="B222" s="10">
        <v>4</v>
      </c>
      <c r="C222" t="s">
        <v>59</v>
      </c>
      <c r="D222" s="11">
        <v>5</v>
      </c>
      <c r="E222" s="32"/>
    </row>
    <row r="223" spans="1:5" x14ac:dyDescent="0.3">
      <c r="A223" t="s">
        <v>49</v>
      </c>
      <c r="B223" s="10">
        <v>4</v>
      </c>
      <c r="C223" t="s">
        <v>61</v>
      </c>
      <c r="D223" s="11">
        <v>12</v>
      </c>
      <c r="E223" s="32"/>
    </row>
    <row r="224" spans="1:5" x14ac:dyDescent="0.3">
      <c r="A224" t="s">
        <v>49</v>
      </c>
      <c r="B224" s="10">
        <v>4</v>
      </c>
      <c r="C224" t="s">
        <v>56</v>
      </c>
      <c r="D224" s="11">
        <v>7</v>
      </c>
      <c r="E224" s="32"/>
    </row>
    <row r="225" spans="1:5" x14ac:dyDescent="0.3">
      <c r="A225" t="s">
        <v>49</v>
      </c>
      <c r="B225" s="10">
        <v>4</v>
      </c>
      <c r="C225" t="s">
        <v>63</v>
      </c>
      <c r="D225" s="11">
        <v>12</v>
      </c>
      <c r="E225" s="32"/>
    </row>
    <row r="226" spans="1:5" x14ac:dyDescent="0.3">
      <c r="A226" t="s">
        <v>49</v>
      </c>
      <c r="B226" s="10">
        <v>4</v>
      </c>
      <c r="C226" t="s">
        <v>56</v>
      </c>
      <c r="D226" s="11">
        <v>8</v>
      </c>
      <c r="E226" s="32"/>
    </row>
    <row r="227" spans="1:5" x14ac:dyDescent="0.3">
      <c r="A227" t="s">
        <v>49</v>
      </c>
      <c r="B227" s="10">
        <v>4</v>
      </c>
      <c r="C227" t="s">
        <v>62</v>
      </c>
      <c r="D227" s="11">
        <v>10</v>
      </c>
      <c r="E227" s="32"/>
    </row>
    <row r="228" spans="1:5" x14ac:dyDescent="0.3">
      <c r="A228" t="s">
        <v>49</v>
      </c>
      <c r="B228" s="10">
        <v>4</v>
      </c>
      <c r="C228" t="s">
        <v>62</v>
      </c>
      <c r="D228" s="11">
        <v>8</v>
      </c>
      <c r="E228" s="32"/>
    </row>
    <row r="229" spans="1:5" x14ac:dyDescent="0.3">
      <c r="A229" t="s">
        <v>49</v>
      </c>
      <c r="B229" s="10">
        <v>4</v>
      </c>
      <c r="C229" t="s">
        <v>72</v>
      </c>
      <c r="D229" s="11">
        <v>10</v>
      </c>
      <c r="E229" s="32"/>
    </row>
    <row r="230" spans="1:5" x14ac:dyDescent="0.3">
      <c r="A230" t="s">
        <v>49</v>
      </c>
      <c r="B230" s="10">
        <v>4</v>
      </c>
      <c r="C230" t="s">
        <v>71</v>
      </c>
      <c r="D230" s="11">
        <v>5</v>
      </c>
      <c r="E230" s="32"/>
    </row>
    <row r="231" spans="1:5" x14ac:dyDescent="0.3">
      <c r="A231" t="s">
        <v>49</v>
      </c>
      <c r="B231" s="10">
        <v>4</v>
      </c>
      <c r="C231" t="s">
        <v>86</v>
      </c>
      <c r="D231" s="11">
        <v>8</v>
      </c>
      <c r="E231" s="32"/>
    </row>
    <row r="232" spans="1:5" x14ac:dyDescent="0.3">
      <c r="A232" t="s">
        <v>49</v>
      </c>
      <c r="B232" s="10">
        <v>4</v>
      </c>
      <c r="C232" t="s">
        <v>56</v>
      </c>
      <c r="D232" s="11">
        <v>10</v>
      </c>
      <c r="E232" s="32"/>
    </row>
    <row r="233" spans="1:5" x14ac:dyDescent="0.3">
      <c r="A233" t="s">
        <v>49</v>
      </c>
      <c r="B233" s="10">
        <v>4</v>
      </c>
      <c r="C233" t="s">
        <v>87</v>
      </c>
      <c r="D233" s="11">
        <v>7</v>
      </c>
      <c r="E233" s="32"/>
    </row>
    <row r="234" spans="1:5" x14ac:dyDescent="0.3">
      <c r="A234" t="s">
        <v>49</v>
      </c>
      <c r="B234" s="10">
        <v>4</v>
      </c>
      <c r="C234" t="s">
        <v>58</v>
      </c>
      <c r="D234" s="11">
        <v>8</v>
      </c>
      <c r="E234" s="32"/>
    </row>
    <row r="235" spans="1:5" x14ac:dyDescent="0.3">
      <c r="A235" t="s">
        <v>49</v>
      </c>
      <c r="B235" s="10">
        <v>4</v>
      </c>
      <c r="C235" t="s">
        <v>58</v>
      </c>
      <c r="D235" s="11">
        <v>13</v>
      </c>
      <c r="E235" s="32"/>
    </row>
    <row r="236" spans="1:5" x14ac:dyDescent="0.3">
      <c r="A236" t="s">
        <v>49</v>
      </c>
      <c r="B236" s="10">
        <v>4</v>
      </c>
      <c r="C236" t="s">
        <v>55</v>
      </c>
      <c r="D236" s="11">
        <v>9</v>
      </c>
      <c r="E236" s="32"/>
    </row>
    <row r="237" spans="1:5" x14ac:dyDescent="0.3">
      <c r="A237" t="s">
        <v>49</v>
      </c>
      <c r="B237" s="10">
        <v>4</v>
      </c>
      <c r="C237" t="s">
        <v>62</v>
      </c>
      <c r="D237" s="11">
        <v>18</v>
      </c>
      <c r="E237" s="32"/>
    </row>
    <row r="238" spans="1:5" x14ac:dyDescent="0.3">
      <c r="A238" t="s">
        <v>49</v>
      </c>
      <c r="B238" s="10">
        <v>4</v>
      </c>
      <c r="C238" t="s">
        <v>55</v>
      </c>
      <c r="D238" s="11">
        <v>10</v>
      </c>
      <c r="E238" s="32"/>
    </row>
    <row r="239" spans="1:5" x14ac:dyDescent="0.3">
      <c r="A239" t="s">
        <v>49</v>
      </c>
      <c r="B239" s="10">
        <v>4</v>
      </c>
      <c r="C239" t="s">
        <v>52</v>
      </c>
      <c r="D239" s="11">
        <v>6</v>
      </c>
      <c r="E239" s="32"/>
    </row>
    <row r="240" spans="1:5" x14ac:dyDescent="0.3">
      <c r="A240" t="s">
        <v>49</v>
      </c>
      <c r="B240" s="10">
        <v>4</v>
      </c>
      <c r="C240" t="s">
        <v>56</v>
      </c>
      <c r="D240" s="11">
        <v>10</v>
      </c>
      <c r="E240" s="32"/>
    </row>
    <row r="241" spans="1:5" x14ac:dyDescent="0.3">
      <c r="A241" t="s">
        <v>49</v>
      </c>
      <c r="B241" s="10">
        <v>4</v>
      </c>
      <c r="C241" t="s">
        <v>54</v>
      </c>
      <c r="D241" s="11">
        <v>9</v>
      </c>
      <c r="E241" s="32"/>
    </row>
    <row r="242" spans="1:5" x14ac:dyDescent="0.3">
      <c r="A242" t="s">
        <v>49</v>
      </c>
      <c r="B242" s="10">
        <v>4</v>
      </c>
      <c r="C242" t="s">
        <v>68</v>
      </c>
      <c r="D242" s="11">
        <v>12</v>
      </c>
      <c r="E242" s="32"/>
    </row>
    <row r="243" spans="1:5" x14ac:dyDescent="0.3">
      <c r="A243" t="s">
        <v>49</v>
      </c>
      <c r="B243" s="10">
        <v>4</v>
      </c>
      <c r="C243" t="s">
        <v>55</v>
      </c>
      <c r="D243" s="11">
        <v>10</v>
      </c>
      <c r="E243" s="32"/>
    </row>
    <row r="244" spans="1:5" x14ac:dyDescent="0.3">
      <c r="A244" t="s">
        <v>49</v>
      </c>
      <c r="B244" s="10">
        <v>4</v>
      </c>
      <c r="C244" t="s">
        <v>88</v>
      </c>
      <c r="D244" s="11">
        <v>13</v>
      </c>
      <c r="E244" s="32"/>
    </row>
    <row r="245" spans="1:5" x14ac:dyDescent="0.3">
      <c r="A245" t="s">
        <v>49</v>
      </c>
      <c r="B245" s="10">
        <v>4</v>
      </c>
      <c r="C245" t="s">
        <v>89</v>
      </c>
      <c r="D245" s="11">
        <v>7</v>
      </c>
      <c r="E245" s="32"/>
    </row>
    <row r="246" spans="1:5" x14ac:dyDescent="0.3">
      <c r="A246" t="s">
        <v>49</v>
      </c>
      <c r="B246" s="10">
        <v>4</v>
      </c>
      <c r="C246" t="s">
        <v>67</v>
      </c>
      <c r="D246" s="11">
        <v>8</v>
      </c>
      <c r="E246" s="32"/>
    </row>
    <row r="247" spans="1:5" x14ac:dyDescent="0.3">
      <c r="A247" t="s">
        <v>49</v>
      </c>
      <c r="B247" s="10">
        <v>4</v>
      </c>
      <c r="C247" t="s">
        <v>54</v>
      </c>
      <c r="D247" s="11">
        <v>9</v>
      </c>
      <c r="E247" s="32"/>
    </row>
    <row r="248" spans="1:5" x14ac:dyDescent="0.3">
      <c r="A248" t="s">
        <v>49</v>
      </c>
      <c r="B248" s="10">
        <v>4</v>
      </c>
      <c r="C248" t="s">
        <v>61</v>
      </c>
      <c r="D248" s="11">
        <v>9</v>
      </c>
      <c r="E248" s="32"/>
    </row>
    <row r="249" spans="1:5" x14ac:dyDescent="0.3">
      <c r="A249" t="s">
        <v>49</v>
      </c>
      <c r="B249" s="10">
        <v>4</v>
      </c>
      <c r="C249" t="s">
        <v>86</v>
      </c>
      <c r="D249" s="11">
        <v>14</v>
      </c>
      <c r="E249" s="32"/>
    </row>
    <row r="250" spans="1:5" x14ac:dyDescent="0.3">
      <c r="A250" t="s">
        <v>49</v>
      </c>
      <c r="B250" s="10">
        <v>4</v>
      </c>
      <c r="C250" t="s">
        <v>57</v>
      </c>
      <c r="D250" s="11">
        <v>10</v>
      </c>
      <c r="E250" s="32"/>
    </row>
    <row r="251" spans="1:5" x14ac:dyDescent="0.3">
      <c r="A251" t="s">
        <v>49</v>
      </c>
      <c r="B251" s="10">
        <v>4</v>
      </c>
      <c r="C251" t="s">
        <v>90</v>
      </c>
      <c r="D251" s="11">
        <v>6</v>
      </c>
      <c r="E251" s="32"/>
    </row>
    <row r="252" spans="1:5" x14ac:dyDescent="0.3">
      <c r="A252" t="s">
        <v>49</v>
      </c>
      <c r="B252" s="10">
        <v>4</v>
      </c>
      <c r="C252" t="s">
        <v>56</v>
      </c>
      <c r="D252" s="11">
        <v>10</v>
      </c>
      <c r="E252" s="32"/>
    </row>
    <row r="253" spans="1:5" x14ac:dyDescent="0.3">
      <c r="A253" t="s">
        <v>49</v>
      </c>
      <c r="B253" s="10">
        <v>4</v>
      </c>
      <c r="C253" t="s">
        <v>56</v>
      </c>
      <c r="D253" s="11">
        <v>9</v>
      </c>
      <c r="E253" s="32"/>
    </row>
    <row r="254" spans="1:5" x14ac:dyDescent="0.3">
      <c r="A254" t="s">
        <v>49</v>
      </c>
      <c r="B254" s="10">
        <v>4</v>
      </c>
      <c r="C254" t="s">
        <v>55</v>
      </c>
      <c r="D254" s="11">
        <v>7</v>
      </c>
      <c r="E254" s="32"/>
    </row>
    <row r="255" spans="1:5" x14ac:dyDescent="0.3">
      <c r="A255" t="s">
        <v>49</v>
      </c>
      <c r="B255" s="10">
        <v>4</v>
      </c>
      <c r="C255" t="s">
        <v>56</v>
      </c>
      <c r="D255" s="11">
        <v>10</v>
      </c>
      <c r="E255" s="32"/>
    </row>
    <row r="256" spans="1:5" x14ac:dyDescent="0.3">
      <c r="A256" t="s">
        <v>49</v>
      </c>
      <c r="B256" s="10">
        <v>4</v>
      </c>
      <c r="C256" t="s">
        <v>56</v>
      </c>
      <c r="D256" s="11">
        <v>9</v>
      </c>
      <c r="E256" s="32"/>
    </row>
    <row r="257" spans="1:5" x14ac:dyDescent="0.3">
      <c r="A257" t="s">
        <v>49</v>
      </c>
      <c r="B257" s="10">
        <v>4</v>
      </c>
      <c r="C257" t="s">
        <v>54</v>
      </c>
      <c r="D257" s="11">
        <v>10</v>
      </c>
      <c r="E257" s="32"/>
    </row>
    <row r="258" spans="1:5" x14ac:dyDescent="0.3">
      <c r="A258" t="s">
        <v>49</v>
      </c>
      <c r="B258" s="10">
        <v>4</v>
      </c>
      <c r="C258" t="s">
        <v>91</v>
      </c>
      <c r="D258" s="11">
        <v>9</v>
      </c>
      <c r="E258" s="32"/>
    </row>
    <row r="259" spans="1:5" x14ac:dyDescent="0.3">
      <c r="A259" t="s">
        <v>49</v>
      </c>
      <c r="B259" s="10">
        <v>4</v>
      </c>
      <c r="C259" t="s">
        <v>90</v>
      </c>
      <c r="D259" s="11">
        <v>9</v>
      </c>
      <c r="E259" s="32"/>
    </row>
    <row r="260" spans="1:5" x14ac:dyDescent="0.3">
      <c r="A260" t="s">
        <v>49</v>
      </c>
      <c r="B260" s="10">
        <v>4</v>
      </c>
      <c r="C260" t="s">
        <v>63</v>
      </c>
      <c r="D260" s="11">
        <v>13</v>
      </c>
      <c r="E260" s="32"/>
    </row>
    <row r="261" spans="1:5" x14ac:dyDescent="0.3">
      <c r="A261" t="s">
        <v>49</v>
      </c>
      <c r="B261" s="10">
        <v>4</v>
      </c>
      <c r="C261" t="s">
        <v>62</v>
      </c>
      <c r="D261" s="11">
        <v>6</v>
      </c>
      <c r="E261" s="32"/>
    </row>
    <row r="262" spans="1:5" x14ac:dyDescent="0.3">
      <c r="A262" t="s">
        <v>49</v>
      </c>
      <c r="B262" s="10">
        <v>4</v>
      </c>
      <c r="C262" t="s">
        <v>92</v>
      </c>
      <c r="D262" s="11">
        <v>8</v>
      </c>
      <c r="E262" s="32"/>
    </row>
    <row r="263" spans="1:5" x14ac:dyDescent="0.3">
      <c r="A263" t="s">
        <v>49</v>
      </c>
      <c r="B263" s="10">
        <v>4</v>
      </c>
      <c r="C263" t="s">
        <v>54</v>
      </c>
      <c r="D263" s="11">
        <v>10</v>
      </c>
      <c r="E263" s="32"/>
    </row>
    <row r="264" spans="1:5" x14ac:dyDescent="0.3">
      <c r="A264" t="s">
        <v>49</v>
      </c>
      <c r="B264" s="10">
        <v>4</v>
      </c>
      <c r="C264" t="s">
        <v>63</v>
      </c>
      <c r="D264" s="11">
        <v>12</v>
      </c>
      <c r="E264" s="32"/>
    </row>
    <row r="265" spans="1:5" x14ac:dyDescent="0.3">
      <c r="A265" t="s">
        <v>49</v>
      </c>
      <c r="B265" s="10">
        <v>4</v>
      </c>
      <c r="C265" t="s">
        <v>55</v>
      </c>
      <c r="D265" s="11">
        <v>13</v>
      </c>
      <c r="E265" s="32"/>
    </row>
    <row r="266" spans="1:5" x14ac:dyDescent="0.3">
      <c r="A266" t="s">
        <v>49</v>
      </c>
      <c r="B266" s="10">
        <v>4</v>
      </c>
      <c r="C266" t="s">
        <v>93</v>
      </c>
      <c r="D266" s="11">
        <v>8</v>
      </c>
      <c r="E266" s="32"/>
    </row>
    <row r="267" spans="1:5" x14ac:dyDescent="0.3">
      <c r="A267" t="s">
        <v>49</v>
      </c>
      <c r="B267" s="10">
        <v>4</v>
      </c>
      <c r="C267" t="s">
        <v>59</v>
      </c>
      <c r="D267" s="11">
        <v>7</v>
      </c>
      <c r="E267" s="32"/>
    </row>
    <row r="268" spans="1:5" x14ac:dyDescent="0.3">
      <c r="A268" t="s">
        <v>49</v>
      </c>
      <c r="B268" s="10">
        <v>3</v>
      </c>
      <c r="C268" t="s">
        <v>61</v>
      </c>
      <c r="D268" s="11">
        <v>12</v>
      </c>
      <c r="E268" s="32"/>
    </row>
    <row r="269" spans="1:5" x14ac:dyDescent="0.3">
      <c r="A269" t="s">
        <v>49</v>
      </c>
      <c r="B269" s="10">
        <v>3</v>
      </c>
      <c r="C269" t="s">
        <v>86</v>
      </c>
      <c r="D269" s="11">
        <v>8</v>
      </c>
      <c r="E269" s="32"/>
    </row>
    <row r="270" spans="1:5" x14ac:dyDescent="0.3">
      <c r="A270" t="s">
        <v>49</v>
      </c>
      <c r="B270" s="10">
        <v>3</v>
      </c>
      <c r="C270" t="s">
        <v>61</v>
      </c>
      <c r="D270" s="11">
        <v>8</v>
      </c>
      <c r="E270" s="32"/>
    </row>
    <row r="271" spans="1:5" x14ac:dyDescent="0.3">
      <c r="A271" t="s">
        <v>49</v>
      </c>
      <c r="B271" s="10">
        <v>3</v>
      </c>
      <c r="C271" t="s">
        <v>94</v>
      </c>
      <c r="D271" s="11">
        <v>9</v>
      </c>
      <c r="E271" s="32"/>
    </row>
    <row r="272" spans="1:5" x14ac:dyDescent="0.3">
      <c r="A272" t="s">
        <v>49</v>
      </c>
      <c r="B272" s="10">
        <v>3</v>
      </c>
      <c r="C272" t="s">
        <v>66</v>
      </c>
      <c r="D272" s="11">
        <v>12</v>
      </c>
      <c r="E272" s="32"/>
    </row>
    <row r="273" spans="1:5" x14ac:dyDescent="0.3">
      <c r="A273" t="s">
        <v>49</v>
      </c>
      <c r="B273" s="10">
        <v>3</v>
      </c>
      <c r="C273" t="s">
        <v>68</v>
      </c>
      <c r="D273" s="11">
        <v>8</v>
      </c>
      <c r="E273" s="32"/>
    </row>
    <row r="274" spans="1:5" x14ac:dyDescent="0.3">
      <c r="A274" t="s">
        <v>49</v>
      </c>
      <c r="B274" s="10">
        <v>3</v>
      </c>
      <c r="C274" t="s">
        <v>61</v>
      </c>
      <c r="D274" s="11">
        <v>8</v>
      </c>
      <c r="E274" s="32"/>
    </row>
    <row r="275" spans="1:5" x14ac:dyDescent="0.3">
      <c r="A275" t="s">
        <v>49</v>
      </c>
      <c r="B275" s="10">
        <v>3</v>
      </c>
      <c r="C275" t="s">
        <v>90</v>
      </c>
      <c r="D275" s="11">
        <v>7</v>
      </c>
      <c r="E275" s="32"/>
    </row>
    <row r="276" spans="1:5" x14ac:dyDescent="0.3">
      <c r="A276" t="s">
        <v>49</v>
      </c>
      <c r="B276" s="10">
        <v>3</v>
      </c>
      <c r="C276" t="s">
        <v>86</v>
      </c>
      <c r="D276" s="11">
        <v>10</v>
      </c>
      <c r="E276" s="32"/>
    </row>
    <row r="277" spans="1:5" x14ac:dyDescent="0.3">
      <c r="A277" t="s">
        <v>49</v>
      </c>
      <c r="B277" s="10">
        <v>3</v>
      </c>
      <c r="C277" t="s">
        <v>55</v>
      </c>
      <c r="D277" s="11">
        <v>7</v>
      </c>
      <c r="E277" s="32"/>
    </row>
    <row r="278" spans="1:5" x14ac:dyDescent="0.3">
      <c r="A278" t="s">
        <v>49</v>
      </c>
      <c r="B278" s="10">
        <v>3</v>
      </c>
      <c r="C278" t="s">
        <v>89</v>
      </c>
      <c r="D278" s="11">
        <v>8</v>
      </c>
      <c r="E278" s="32"/>
    </row>
    <row r="279" spans="1:5" x14ac:dyDescent="0.3">
      <c r="A279" t="s">
        <v>49</v>
      </c>
      <c r="B279" s="10">
        <v>3</v>
      </c>
      <c r="C279" t="s">
        <v>76</v>
      </c>
      <c r="D279" s="11">
        <v>13</v>
      </c>
      <c r="E279" s="32"/>
    </row>
    <row r="280" spans="1:5" x14ac:dyDescent="0.3">
      <c r="A280" t="s">
        <v>49</v>
      </c>
      <c r="B280" s="10">
        <v>3</v>
      </c>
      <c r="C280" t="s">
        <v>80</v>
      </c>
      <c r="D280" s="11">
        <v>7</v>
      </c>
      <c r="E280" s="32"/>
    </row>
    <row r="281" spans="1:5" x14ac:dyDescent="0.3">
      <c r="A281" t="s">
        <v>49</v>
      </c>
      <c r="B281" s="10">
        <v>3</v>
      </c>
      <c r="C281" t="s">
        <v>61</v>
      </c>
      <c r="D281" s="11">
        <v>12</v>
      </c>
      <c r="E281" s="32"/>
    </row>
    <row r="282" spans="1:5" x14ac:dyDescent="0.3">
      <c r="A282" t="s">
        <v>49</v>
      </c>
      <c r="B282" s="10">
        <v>3</v>
      </c>
      <c r="C282" t="s">
        <v>90</v>
      </c>
      <c r="D282" s="11">
        <v>9</v>
      </c>
      <c r="E282" s="32"/>
    </row>
    <row r="283" spans="1:5" x14ac:dyDescent="0.3">
      <c r="A283" t="s">
        <v>49</v>
      </c>
      <c r="B283" s="10">
        <v>3</v>
      </c>
      <c r="C283" t="s">
        <v>90</v>
      </c>
      <c r="D283" s="11">
        <v>12</v>
      </c>
      <c r="E283" s="32"/>
    </row>
    <row r="284" spans="1:5" x14ac:dyDescent="0.3">
      <c r="A284" t="s">
        <v>49</v>
      </c>
      <c r="B284" s="10">
        <v>3</v>
      </c>
      <c r="C284" t="s">
        <v>56</v>
      </c>
      <c r="D284" s="11">
        <v>8</v>
      </c>
      <c r="E284" s="32"/>
    </row>
    <row r="285" spans="1:5" x14ac:dyDescent="0.3">
      <c r="A285" t="s">
        <v>49</v>
      </c>
      <c r="B285" s="10">
        <v>3</v>
      </c>
      <c r="C285" t="s">
        <v>80</v>
      </c>
      <c r="D285" s="11">
        <v>13</v>
      </c>
      <c r="E285" s="32"/>
    </row>
    <row r="286" spans="1:5" x14ac:dyDescent="0.3">
      <c r="A286" t="s">
        <v>49</v>
      </c>
      <c r="B286" s="10">
        <v>3</v>
      </c>
      <c r="C286" t="s">
        <v>61</v>
      </c>
      <c r="D286" s="11">
        <v>14</v>
      </c>
      <c r="E286" s="32"/>
    </row>
    <row r="287" spans="1:5" x14ac:dyDescent="0.3">
      <c r="A287" t="s">
        <v>49</v>
      </c>
      <c r="B287" s="10">
        <v>3</v>
      </c>
      <c r="C287" t="s">
        <v>56</v>
      </c>
      <c r="D287" s="11">
        <v>12</v>
      </c>
      <c r="E287" s="32"/>
    </row>
    <row r="288" spans="1:5" x14ac:dyDescent="0.3">
      <c r="A288" t="s">
        <v>49</v>
      </c>
      <c r="B288" s="10">
        <v>3</v>
      </c>
      <c r="C288" t="s">
        <v>85</v>
      </c>
      <c r="D288" s="11">
        <v>9</v>
      </c>
      <c r="E288" s="32"/>
    </row>
    <row r="289" spans="1:5" x14ac:dyDescent="0.3">
      <c r="A289" t="s">
        <v>49</v>
      </c>
      <c r="B289" s="10">
        <v>3</v>
      </c>
      <c r="C289" t="s">
        <v>56</v>
      </c>
      <c r="D289" s="11">
        <v>8</v>
      </c>
      <c r="E289" s="32"/>
    </row>
    <row r="290" spans="1:5" x14ac:dyDescent="0.3">
      <c r="A290" t="s">
        <v>49</v>
      </c>
      <c r="B290" s="10">
        <v>3</v>
      </c>
      <c r="C290" t="s">
        <v>56</v>
      </c>
      <c r="D290" s="11">
        <v>13</v>
      </c>
      <c r="E290" s="32"/>
    </row>
    <row r="291" spans="1:5" x14ac:dyDescent="0.3">
      <c r="A291" t="s">
        <v>49</v>
      </c>
      <c r="B291" s="10">
        <v>3</v>
      </c>
      <c r="C291" t="s">
        <v>66</v>
      </c>
      <c r="D291" s="11">
        <v>11</v>
      </c>
      <c r="E291" s="32"/>
    </row>
    <row r="292" spans="1:5" x14ac:dyDescent="0.3">
      <c r="A292" t="s">
        <v>49</v>
      </c>
      <c r="B292" s="10">
        <v>3</v>
      </c>
      <c r="C292" t="s">
        <v>63</v>
      </c>
      <c r="D292" s="11">
        <v>5</v>
      </c>
      <c r="E292" s="32"/>
    </row>
    <row r="293" spans="1:5" x14ac:dyDescent="0.3">
      <c r="A293" t="s">
        <v>49</v>
      </c>
      <c r="B293" s="10">
        <v>3</v>
      </c>
      <c r="C293" t="s">
        <v>90</v>
      </c>
      <c r="D293" s="11">
        <v>5</v>
      </c>
      <c r="E293" s="32"/>
    </row>
    <row r="294" spans="1:5" x14ac:dyDescent="0.3">
      <c r="A294" t="s">
        <v>49</v>
      </c>
      <c r="B294" s="10">
        <v>3</v>
      </c>
      <c r="C294" t="s">
        <v>54</v>
      </c>
      <c r="D294" s="11">
        <v>8</v>
      </c>
      <c r="E294" s="32"/>
    </row>
    <row r="295" spans="1:5" x14ac:dyDescent="0.3">
      <c r="A295" t="s">
        <v>49</v>
      </c>
      <c r="B295" s="10">
        <v>3</v>
      </c>
      <c r="C295" t="s">
        <v>63</v>
      </c>
      <c r="D295" s="11">
        <v>7</v>
      </c>
      <c r="E295" s="32"/>
    </row>
    <row r="296" spans="1:5" x14ac:dyDescent="0.3">
      <c r="A296" t="s">
        <v>49</v>
      </c>
      <c r="B296" s="10">
        <v>3</v>
      </c>
      <c r="C296" t="s">
        <v>70</v>
      </c>
      <c r="D296" s="11">
        <v>11</v>
      </c>
      <c r="E296" s="32"/>
    </row>
    <row r="297" spans="1:5" x14ac:dyDescent="0.3">
      <c r="A297" t="s">
        <v>49</v>
      </c>
      <c r="B297" s="10">
        <v>3</v>
      </c>
      <c r="C297" t="s">
        <v>63</v>
      </c>
      <c r="D297" s="11">
        <v>8</v>
      </c>
      <c r="E297" s="32"/>
    </row>
    <row r="298" spans="1:5" x14ac:dyDescent="0.3">
      <c r="A298" t="s">
        <v>49</v>
      </c>
      <c r="B298" s="10">
        <v>3</v>
      </c>
      <c r="C298" t="s">
        <v>80</v>
      </c>
      <c r="D298" s="11">
        <v>3</v>
      </c>
      <c r="E298" s="32"/>
    </row>
    <row r="299" spans="1:5" x14ac:dyDescent="0.3">
      <c r="A299" t="s">
        <v>49</v>
      </c>
      <c r="B299" s="10">
        <v>3</v>
      </c>
      <c r="C299" t="s">
        <v>57</v>
      </c>
      <c r="D299" s="11">
        <v>10</v>
      </c>
      <c r="E299" s="32"/>
    </row>
    <row r="300" spans="1:5" x14ac:dyDescent="0.3">
      <c r="A300" t="s">
        <v>49</v>
      </c>
      <c r="B300" s="10">
        <v>3</v>
      </c>
      <c r="C300" t="s">
        <v>54</v>
      </c>
      <c r="D300" s="11">
        <v>8</v>
      </c>
      <c r="E300" s="32"/>
    </row>
    <row r="301" spans="1:5" x14ac:dyDescent="0.3">
      <c r="A301" t="s">
        <v>49</v>
      </c>
      <c r="B301" s="10">
        <v>3</v>
      </c>
      <c r="C301" t="s">
        <v>56</v>
      </c>
      <c r="D301" s="11">
        <v>4</v>
      </c>
      <c r="E301" s="32"/>
    </row>
    <row r="302" spans="1:5" x14ac:dyDescent="0.3">
      <c r="A302" t="s">
        <v>49</v>
      </c>
      <c r="B302" s="10">
        <v>3</v>
      </c>
      <c r="C302" t="s">
        <v>54</v>
      </c>
      <c r="D302" s="11">
        <v>8</v>
      </c>
      <c r="E302" s="32"/>
    </row>
    <row r="303" spans="1:5" x14ac:dyDescent="0.3">
      <c r="A303" t="s">
        <v>49</v>
      </c>
      <c r="B303" s="10">
        <v>3</v>
      </c>
      <c r="C303" t="s">
        <v>54</v>
      </c>
      <c r="D303" s="11">
        <v>13</v>
      </c>
      <c r="E303" s="32"/>
    </row>
    <row r="304" spans="1:5" x14ac:dyDescent="0.3">
      <c r="A304" t="s">
        <v>49</v>
      </c>
      <c r="B304" s="10">
        <v>3</v>
      </c>
      <c r="C304" t="s">
        <v>62</v>
      </c>
      <c r="D304" s="11">
        <v>11</v>
      </c>
      <c r="E304" s="32"/>
    </row>
    <row r="305" spans="1:5" x14ac:dyDescent="0.3">
      <c r="A305" t="s">
        <v>49</v>
      </c>
      <c r="B305" s="10">
        <v>3</v>
      </c>
      <c r="C305" t="s">
        <v>95</v>
      </c>
      <c r="D305" s="11">
        <v>11</v>
      </c>
      <c r="E305" s="32"/>
    </row>
    <row r="306" spans="1:5" x14ac:dyDescent="0.3">
      <c r="A306" t="s">
        <v>49</v>
      </c>
      <c r="B306" s="10">
        <v>3</v>
      </c>
      <c r="C306" t="s">
        <v>55</v>
      </c>
      <c r="D306" s="11">
        <v>9</v>
      </c>
      <c r="E306" s="32"/>
    </row>
    <row r="307" spans="1:5" x14ac:dyDescent="0.3">
      <c r="A307" t="s">
        <v>49</v>
      </c>
      <c r="B307" s="10">
        <v>3</v>
      </c>
      <c r="C307" t="s">
        <v>55</v>
      </c>
      <c r="D307" s="11">
        <v>7</v>
      </c>
      <c r="E307" s="32"/>
    </row>
    <row r="308" spans="1:5" x14ac:dyDescent="0.3">
      <c r="A308" t="s">
        <v>49</v>
      </c>
      <c r="B308" s="10">
        <v>3</v>
      </c>
      <c r="C308" t="s">
        <v>62</v>
      </c>
      <c r="D308" s="11">
        <v>10</v>
      </c>
      <c r="E308" s="32"/>
    </row>
    <row r="309" spans="1:5" x14ac:dyDescent="0.3">
      <c r="A309" t="s">
        <v>49</v>
      </c>
      <c r="B309" s="10">
        <v>3</v>
      </c>
      <c r="C309" t="s">
        <v>56</v>
      </c>
      <c r="D309" s="11">
        <v>5</v>
      </c>
      <c r="E309" s="32"/>
    </row>
    <row r="310" spans="1:5" x14ac:dyDescent="0.3">
      <c r="A310" t="s">
        <v>49</v>
      </c>
      <c r="B310" s="10">
        <v>3</v>
      </c>
      <c r="C310" t="s">
        <v>90</v>
      </c>
      <c r="D310" s="11">
        <v>10</v>
      </c>
      <c r="E310" s="32"/>
    </row>
    <row r="311" spans="1:5" x14ac:dyDescent="0.3">
      <c r="A311" t="s">
        <v>49</v>
      </c>
      <c r="B311" s="10">
        <v>3</v>
      </c>
      <c r="C311" t="s">
        <v>69</v>
      </c>
      <c r="D311" s="11">
        <v>12</v>
      </c>
      <c r="E311" s="32"/>
    </row>
    <row r="312" spans="1:5" x14ac:dyDescent="0.3">
      <c r="A312" t="s">
        <v>49</v>
      </c>
      <c r="B312" s="10">
        <v>3</v>
      </c>
      <c r="C312" t="s">
        <v>90</v>
      </c>
      <c r="D312" s="11">
        <v>8</v>
      </c>
      <c r="E312" s="32"/>
    </row>
    <row r="313" spans="1:5" x14ac:dyDescent="0.3">
      <c r="A313" t="s">
        <v>49</v>
      </c>
      <c r="B313" s="10">
        <v>3</v>
      </c>
      <c r="C313" t="s">
        <v>90</v>
      </c>
      <c r="D313" s="11">
        <v>11</v>
      </c>
      <c r="E313" s="32"/>
    </row>
    <row r="314" spans="1:5" x14ac:dyDescent="0.3">
      <c r="A314" t="s">
        <v>49</v>
      </c>
      <c r="B314" s="10">
        <v>3</v>
      </c>
      <c r="C314" t="s">
        <v>59</v>
      </c>
      <c r="D314" s="11">
        <v>11</v>
      </c>
      <c r="E314" s="32"/>
    </row>
    <row r="315" spans="1:5" x14ac:dyDescent="0.3">
      <c r="A315" t="s">
        <v>49</v>
      </c>
      <c r="B315" s="10">
        <v>3</v>
      </c>
      <c r="C315" t="s">
        <v>55</v>
      </c>
      <c r="D315" s="11">
        <v>6</v>
      </c>
      <c r="E315" s="32"/>
    </row>
    <row r="316" spans="1:5" x14ac:dyDescent="0.3">
      <c r="A316" t="s">
        <v>49</v>
      </c>
      <c r="B316" s="10">
        <v>3</v>
      </c>
      <c r="C316" t="s">
        <v>69</v>
      </c>
      <c r="D316" s="11">
        <v>8</v>
      </c>
      <c r="E316" s="32"/>
    </row>
    <row r="317" spans="1:5" x14ac:dyDescent="0.3">
      <c r="A317" t="s">
        <v>49</v>
      </c>
      <c r="B317" s="10">
        <v>3</v>
      </c>
      <c r="C317" t="s">
        <v>66</v>
      </c>
      <c r="D317" s="11">
        <v>10</v>
      </c>
      <c r="E317" s="32"/>
    </row>
    <row r="318" spans="1:5" x14ac:dyDescent="0.3">
      <c r="A318" t="s">
        <v>49</v>
      </c>
      <c r="B318" s="10">
        <v>3</v>
      </c>
      <c r="C318" t="s">
        <v>54</v>
      </c>
      <c r="D318" s="11">
        <v>8</v>
      </c>
      <c r="E318" s="32"/>
    </row>
    <row r="319" spans="1:5" x14ac:dyDescent="0.3">
      <c r="A319" t="s">
        <v>49</v>
      </c>
      <c r="B319" s="10">
        <v>3</v>
      </c>
      <c r="C319" t="s">
        <v>66</v>
      </c>
      <c r="D319" s="11">
        <v>10</v>
      </c>
      <c r="E319" s="32"/>
    </row>
    <row r="320" spans="1:5" x14ac:dyDescent="0.3">
      <c r="A320" t="s">
        <v>49</v>
      </c>
      <c r="B320" s="10">
        <v>3</v>
      </c>
      <c r="C320" t="s">
        <v>66</v>
      </c>
      <c r="D320" s="11">
        <v>11</v>
      </c>
      <c r="E320" s="32"/>
    </row>
    <row r="321" spans="1:5" x14ac:dyDescent="0.3">
      <c r="A321" t="s">
        <v>49</v>
      </c>
      <c r="B321" s="10">
        <v>3</v>
      </c>
      <c r="C321" t="s">
        <v>59</v>
      </c>
      <c r="D321" s="11">
        <v>6</v>
      </c>
      <c r="E321" s="32"/>
    </row>
    <row r="322" spans="1:5" x14ac:dyDescent="0.3">
      <c r="A322" t="s">
        <v>49</v>
      </c>
      <c r="B322" s="10">
        <v>3</v>
      </c>
      <c r="C322" t="s">
        <v>61</v>
      </c>
      <c r="D322" s="11">
        <v>12</v>
      </c>
      <c r="E322" s="32"/>
    </row>
    <row r="323" spans="1:5" x14ac:dyDescent="0.3">
      <c r="A323" t="s">
        <v>49</v>
      </c>
      <c r="B323" s="10">
        <v>3</v>
      </c>
      <c r="C323" t="s">
        <v>64</v>
      </c>
      <c r="D323" s="11">
        <v>6</v>
      </c>
      <c r="E323" s="32"/>
    </row>
    <row r="324" spans="1:5" x14ac:dyDescent="0.3">
      <c r="A324" t="s">
        <v>49</v>
      </c>
      <c r="B324" s="10">
        <v>3</v>
      </c>
      <c r="C324" t="s">
        <v>68</v>
      </c>
      <c r="D324" s="11">
        <v>5</v>
      </c>
      <c r="E324" s="32"/>
    </row>
    <row r="325" spans="1:5" x14ac:dyDescent="0.3">
      <c r="A325" t="s">
        <v>49</v>
      </c>
      <c r="B325" s="10">
        <v>3</v>
      </c>
      <c r="C325" t="s">
        <v>54</v>
      </c>
      <c r="D325" s="11">
        <v>8</v>
      </c>
      <c r="E325" s="32"/>
    </row>
    <row r="326" spans="1:5" x14ac:dyDescent="0.3">
      <c r="A326" t="s">
        <v>49</v>
      </c>
      <c r="B326" s="10">
        <v>3</v>
      </c>
      <c r="C326" t="s">
        <v>96</v>
      </c>
      <c r="D326" s="11">
        <v>12</v>
      </c>
      <c r="E326" s="32"/>
    </row>
    <row r="327" spans="1:5" x14ac:dyDescent="0.3">
      <c r="A327" t="s">
        <v>49</v>
      </c>
      <c r="B327" s="10">
        <v>3</v>
      </c>
      <c r="C327" t="s">
        <v>84</v>
      </c>
      <c r="D327" s="11">
        <v>6</v>
      </c>
      <c r="E327" s="32"/>
    </row>
    <row r="328" spans="1:5" x14ac:dyDescent="0.3">
      <c r="A328" t="s">
        <v>49</v>
      </c>
      <c r="B328" s="10">
        <v>3</v>
      </c>
      <c r="C328" t="s">
        <v>56</v>
      </c>
      <c r="D328" s="11">
        <v>12</v>
      </c>
      <c r="E328" s="32"/>
    </row>
    <row r="329" spans="1:5" x14ac:dyDescent="0.3">
      <c r="A329" t="s">
        <v>49</v>
      </c>
      <c r="B329" s="10">
        <v>3</v>
      </c>
      <c r="C329" t="s">
        <v>55</v>
      </c>
      <c r="D329" s="11">
        <v>10</v>
      </c>
      <c r="E329" s="32"/>
    </row>
    <row r="330" spans="1:5" x14ac:dyDescent="0.3">
      <c r="A330" t="s">
        <v>49</v>
      </c>
      <c r="B330" s="10">
        <v>3</v>
      </c>
      <c r="C330" t="s">
        <v>63</v>
      </c>
      <c r="D330" s="11">
        <v>8</v>
      </c>
      <c r="E330" s="32"/>
    </row>
    <row r="331" spans="1:5" x14ac:dyDescent="0.3">
      <c r="A331" t="s">
        <v>49</v>
      </c>
      <c r="B331" s="10">
        <v>3</v>
      </c>
      <c r="C331" t="s">
        <v>75</v>
      </c>
      <c r="D331" s="11">
        <v>12</v>
      </c>
      <c r="E331" s="32"/>
    </row>
    <row r="332" spans="1:5" x14ac:dyDescent="0.3">
      <c r="A332" t="s">
        <v>49</v>
      </c>
      <c r="B332" s="10">
        <v>3</v>
      </c>
      <c r="C332" t="s">
        <v>57</v>
      </c>
      <c r="D332" s="11">
        <v>12</v>
      </c>
      <c r="E332" s="32"/>
    </row>
    <row r="333" spans="1:5" x14ac:dyDescent="0.3">
      <c r="A333" t="s">
        <v>49</v>
      </c>
      <c r="B333" s="10">
        <v>3</v>
      </c>
      <c r="C333" t="s">
        <v>60</v>
      </c>
      <c r="D333" s="11">
        <v>10</v>
      </c>
      <c r="E333" s="32"/>
    </row>
    <row r="334" spans="1:5" x14ac:dyDescent="0.3">
      <c r="A334" t="s">
        <v>49</v>
      </c>
      <c r="B334" s="10">
        <v>3</v>
      </c>
      <c r="C334" t="s">
        <v>60</v>
      </c>
      <c r="D334" s="11">
        <v>8</v>
      </c>
      <c r="E334" s="32"/>
    </row>
    <row r="335" spans="1:5" x14ac:dyDescent="0.3">
      <c r="A335" t="s">
        <v>49</v>
      </c>
      <c r="B335" s="10">
        <v>3</v>
      </c>
      <c r="C335" t="s">
        <v>97</v>
      </c>
      <c r="D335" s="11">
        <v>6</v>
      </c>
      <c r="E335" s="32"/>
    </row>
    <row r="336" spans="1:5" x14ac:dyDescent="0.3">
      <c r="A336" t="s">
        <v>49</v>
      </c>
      <c r="B336" s="10">
        <v>3</v>
      </c>
      <c r="C336" t="s">
        <v>66</v>
      </c>
      <c r="D336" s="11">
        <v>6</v>
      </c>
      <c r="E336" s="32"/>
    </row>
    <row r="337" spans="1:5" x14ac:dyDescent="0.3">
      <c r="A337" t="s">
        <v>49</v>
      </c>
      <c r="B337" s="10">
        <v>3</v>
      </c>
      <c r="C337" t="s">
        <v>54</v>
      </c>
      <c r="D337" s="11">
        <v>8</v>
      </c>
      <c r="E337" s="32"/>
    </row>
    <row r="338" spans="1:5" x14ac:dyDescent="0.3">
      <c r="A338" t="s">
        <v>49</v>
      </c>
      <c r="B338" s="10">
        <v>3</v>
      </c>
      <c r="C338" t="s">
        <v>60</v>
      </c>
      <c r="D338" s="11">
        <v>7</v>
      </c>
      <c r="E338" s="32"/>
    </row>
    <row r="339" spans="1:5" x14ac:dyDescent="0.3">
      <c r="A339" t="s">
        <v>49</v>
      </c>
      <c r="B339" s="10">
        <v>3</v>
      </c>
      <c r="C339" t="s">
        <v>84</v>
      </c>
      <c r="D339" s="11">
        <v>8</v>
      </c>
      <c r="E339" s="32"/>
    </row>
    <row r="340" spans="1:5" x14ac:dyDescent="0.3">
      <c r="A340" t="s">
        <v>49</v>
      </c>
      <c r="B340" s="10">
        <v>3</v>
      </c>
      <c r="C340" t="s">
        <v>58</v>
      </c>
      <c r="D340" s="11">
        <v>8</v>
      </c>
      <c r="E340" s="32"/>
    </row>
    <row r="341" spans="1:5" x14ac:dyDescent="0.3">
      <c r="A341" t="s">
        <v>49</v>
      </c>
      <c r="B341" s="10">
        <v>3</v>
      </c>
      <c r="C341" t="s">
        <v>87</v>
      </c>
      <c r="D341" s="11">
        <v>5</v>
      </c>
      <c r="E341" s="32"/>
    </row>
    <row r="342" spans="1:5" x14ac:dyDescent="0.3">
      <c r="A342" t="s">
        <v>49</v>
      </c>
      <c r="B342" s="10">
        <v>3</v>
      </c>
      <c r="C342" t="s">
        <v>84</v>
      </c>
      <c r="D342" s="11">
        <v>8</v>
      </c>
      <c r="E342" s="32"/>
    </row>
    <row r="343" spans="1:5" x14ac:dyDescent="0.3">
      <c r="A343" t="s">
        <v>49</v>
      </c>
      <c r="B343" s="10">
        <v>3</v>
      </c>
      <c r="C343" t="s">
        <v>58</v>
      </c>
      <c r="D343" s="11">
        <v>9</v>
      </c>
      <c r="E343" s="32"/>
    </row>
    <row r="344" spans="1:5" x14ac:dyDescent="0.3">
      <c r="A344" t="s">
        <v>49</v>
      </c>
      <c r="B344" s="10">
        <v>3</v>
      </c>
      <c r="C344" t="s">
        <v>55</v>
      </c>
      <c r="D344" s="11">
        <v>5</v>
      </c>
      <c r="E344" s="32"/>
    </row>
    <row r="345" spans="1:5" x14ac:dyDescent="0.3">
      <c r="A345" t="s">
        <v>49</v>
      </c>
      <c r="B345" s="10">
        <v>3</v>
      </c>
      <c r="C345" t="s">
        <v>62</v>
      </c>
      <c r="D345" s="11">
        <v>11</v>
      </c>
      <c r="E345" s="32"/>
    </row>
    <row r="346" spans="1:5" x14ac:dyDescent="0.3">
      <c r="A346" t="s">
        <v>49</v>
      </c>
      <c r="B346" s="10">
        <v>3</v>
      </c>
      <c r="C346" t="s">
        <v>60</v>
      </c>
      <c r="D346" s="11">
        <v>8</v>
      </c>
      <c r="E346" s="32"/>
    </row>
    <row r="347" spans="1:5" x14ac:dyDescent="0.3">
      <c r="A347" t="s">
        <v>49</v>
      </c>
      <c r="B347" s="10">
        <v>3</v>
      </c>
      <c r="C347" t="s">
        <v>55</v>
      </c>
      <c r="D347" s="11">
        <v>6</v>
      </c>
      <c r="E347" s="32"/>
    </row>
    <row r="348" spans="1:5" x14ac:dyDescent="0.3">
      <c r="A348" t="s">
        <v>49</v>
      </c>
      <c r="B348" s="10">
        <v>3</v>
      </c>
      <c r="C348" t="s">
        <v>66</v>
      </c>
      <c r="D348" s="11">
        <v>9</v>
      </c>
      <c r="E348" s="32"/>
    </row>
    <row r="349" spans="1:5" x14ac:dyDescent="0.3">
      <c r="A349" t="s">
        <v>49</v>
      </c>
      <c r="B349" s="10">
        <v>3</v>
      </c>
      <c r="C349" t="s">
        <v>90</v>
      </c>
      <c r="D349" s="11">
        <v>6</v>
      </c>
      <c r="E349" s="32"/>
    </row>
    <row r="350" spans="1:5" x14ac:dyDescent="0.3">
      <c r="A350" t="s">
        <v>49</v>
      </c>
      <c r="B350" s="10">
        <v>3</v>
      </c>
      <c r="C350" t="s">
        <v>69</v>
      </c>
      <c r="D350" s="11">
        <v>7</v>
      </c>
      <c r="E350" s="32"/>
    </row>
    <row r="351" spans="1:5" x14ac:dyDescent="0.3">
      <c r="A351" t="s">
        <v>49</v>
      </c>
      <c r="B351" s="10">
        <v>3</v>
      </c>
      <c r="C351" t="s">
        <v>54</v>
      </c>
      <c r="D351" s="11">
        <v>10</v>
      </c>
      <c r="E351" s="32"/>
    </row>
    <row r="352" spans="1:5" x14ac:dyDescent="0.3">
      <c r="A352" t="s">
        <v>49</v>
      </c>
      <c r="B352" s="10">
        <v>3</v>
      </c>
      <c r="C352" t="s">
        <v>61</v>
      </c>
      <c r="D352" s="11">
        <v>6</v>
      </c>
      <c r="E352" s="32"/>
    </row>
    <row r="353" spans="1:5" x14ac:dyDescent="0.3">
      <c r="A353" t="s">
        <v>49</v>
      </c>
      <c r="B353" s="10">
        <v>3</v>
      </c>
      <c r="C353" t="s">
        <v>81</v>
      </c>
      <c r="D353" s="11">
        <v>10</v>
      </c>
      <c r="E353" s="32"/>
    </row>
    <row r="354" spans="1:5" x14ac:dyDescent="0.3">
      <c r="A354" t="s">
        <v>49</v>
      </c>
      <c r="B354" s="10">
        <v>3</v>
      </c>
      <c r="C354" t="s">
        <v>68</v>
      </c>
      <c r="D354" s="11">
        <v>10</v>
      </c>
      <c r="E354" s="32"/>
    </row>
    <row r="355" spans="1:5" x14ac:dyDescent="0.3">
      <c r="A355" t="s">
        <v>49</v>
      </c>
      <c r="B355" s="10">
        <v>3</v>
      </c>
      <c r="C355" t="s">
        <v>98</v>
      </c>
      <c r="D355" s="11">
        <v>6</v>
      </c>
      <c r="E355" s="32"/>
    </row>
    <row r="356" spans="1:5" x14ac:dyDescent="0.3">
      <c r="A356" t="s">
        <v>49</v>
      </c>
      <c r="B356" s="10">
        <v>3</v>
      </c>
      <c r="C356" t="s">
        <v>55</v>
      </c>
      <c r="D356" s="11">
        <v>14</v>
      </c>
      <c r="E356" s="32"/>
    </row>
    <row r="357" spans="1:5" x14ac:dyDescent="0.3">
      <c r="A357" t="s">
        <v>49</v>
      </c>
      <c r="B357" s="10">
        <v>3</v>
      </c>
      <c r="C357" t="s">
        <v>99</v>
      </c>
      <c r="D357" s="11">
        <v>7</v>
      </c>
      <c r="E357" s="32"/>
    </row>
    <row r="358" spans="1:5" x14ac:dyDescent="0.3">
      <c r="A358" t="s">
        <v>49</v>
      </c>
      <c r="B358" s="10">
        <v>3</v>
      </c>
      <c r="C358" t="s">
        <v>61</v>
      </c>
      <c r="D358" s="11">
        <v>7</v>
      </c>
      <c r="E358" s="32"/>
    </row>
    <row r="359" spans="1:5" x14ac:dyDescent="0.3">
      <c r="A359" t="s">
        <v>49</v>
      </c>
      <c r="B359" s="10">
        <v>3</v>
      </c>
      <c r="C359" t="s">
        <v>100</v>
      </c>
      <c r="D359" s="11">
        <v>4</v>
      </c>
      <c r="E359" s="32"/>
    </row>
    <row r="360" spans="1:5" x14ac:dyDescent="0.3">
      <c r="A360" t="s">
        <v>49</v>
      </c>
      <c r="B360" s="10">
        <v>3</v>
      </c>
      <c r="C360" t="s">
        <v>68</v>
      </c>
      <c r="D360" s="11">
        <v>10</v>
      </c>
      <c r="E360" s="32"/>
    </row>
    <row r="361" spans="1:5" x14ac:dyDescent="0.3">
      <c r="A361" t="s">
        <v>49</v>
      </c>
      <c r="B361" s="10">
        <v>3</v>
      </c>
      <c r="C361" t="s">
        <v>58</v>
      </c>
      <c r="D361" s="11">
        <v>7</v>
      </c>
      <c r="E361" s="32"/>
    </row>
    <row r="362" spans="1:5" x14ac:dyDescent="0.3">
      <c r="A362" t="s">
        <v>49</v>
      </c>
      <c r="B362" s="10">
        <v>3</v>
      </c>
      <c r="C362" t="s">
        <v>55</v>
      </c>
      <c r="D362" s="11">
        <v>11</v>
      </c>
      <c r="E362" s="32"/>
    </row>
    <row r="363" spans="1:5" x14ac:dyDescent="0.3">
      <c r="A363" t="s">
        <v>49</v>
      </c>
      <c r="B363" s="10">
        <v>3</v>
      </c>
      <c r="C363" t="s">
        <v>54</v>
      </c>
      <c r="D363" s="11">
        <v>8</v>
      </c>
      <c r="E363" s="32"/>
    </row>
    <row r="364" spans="1:5" x14ac:dyDescent="0.3">
      <c r="A364" t="s">
        <v>49</v>
      </c>
      <c r="B364" s="10">
        <v>3</v>
      </c>
      <c r="C364" t="s">
        <v>69</v>
      </c>
      <c r="D364" s="11">
        <v>10</v>
      </c>
      <c r="E364" s="32"/>
    </row>
    <row r="365" spans="1:5" x14ac:dyDescent="0.3">
      <c r="A365" t="s">
        <v>49</v>
      </c>
      <c r="B365" s="10">
        <v>3</v>
      </c>
      <c r="C365" t="s">
        <v>56</v>
      </c>
      <c r="D365" s="11">
        <v>9</v>
      </c>
      <c r="E365" s="32"/>
    </row>
    <row r="366" spans="1:5" x14ac:dyDescent="0.3">
      <c r="A366" t="s">
        <v>49</v>
      </c>
      <c r="B366" s="10">
        <v>3</v>
      </c>
      <c r="C366" t="s">
        <v>54</v>
      </c>
      <c r="D366" s="11">
        <v>14</v>
      </c>
      <c r="E366" s="32"/>
    </row>
    <row r="367" spans="1:5" x14ac:dyDescent="0.3">
      <c r="A367" t="s">
        <v>49</v>
      </c>
      <c r="B367" s="10">
        <v>3</v>
      </c>
      <c r="C367" t="s">
        <v>55</v>
      </c>
      <c r="D367" s="11">
        <v>9</v>
      </c>
      <c r="E367" s="32"/>
    </row>
    <row r="368" spans="1:5" x14ac:dyDescent="0.3">
      <c r="A368" t="s">
        <v>49</v>
      </c>
      <c r="B368" s="10">
        <v>3</v>
      </c>
      <c r="C368" t="s">
        <v>95</v>
      </c>
      <c r="D368" s="11">
        <v>7</v>
      </c>
      <c r="E368" s="32"/>
    </row>
    <row r="369" spans="1:5" x14ac:dyDescent="0.3">
      <c r="A369" t="s">
        <v>49</v>
      </c>
      <c r="B369" s="10">
        <v>3</v>
      </c>
      <c r="C369" t="s">
        <v>64</v>
      </c>
      <c r="D369" s="11">
        <v>8</v>
      </c>
      <c r="E369" s="32"/>
    </row>
    <row r="370" spans="1:5" x14ac:dyDescent="0.3">
      <c r="A370" t="s">
        <v>49</v>
      </c>
      <c r="B370" s="10">
        <v>3</v>
      </c>
      <c r="C370" t="s">
        <v>56</v>
      </c>
      <c r="D370" s="11">
        <v>12</v>
      </c>
      <c r="E370" s="32"/>
    </row>
    <row r="371" spans="1:5" x14ac:dyDescent="0.3">
      <c r="A371" t="s">
        <v>49</v>
      </c>
      <c r="B371" s="10">
        <v>3</v>
      </c>
      <c r="C371" t="s">
        <v>81</v>
      </c>
      <c r="D371" s="11">
        <v>8</v>
      </c>
      <c r="E371" s="32"/>
    </row>
    <row r="372" spans="1:5" x14ac:dyDescent="0.3">
      <c r="A372" t="s">
        <v>49</v>
      </c>
      <c r="B372" s="10">
        <v>3</v>
      </c>
      <c r="C372" t="s">
        <v>66</v>
      </c>
      <c r="D372" s="11">
        <v>7</v>
      </c>
      <c r="E372" s="32"/>
    </row>
    <row r="373" spans="1:5" x14ac:dyDescent="0.3">
      <c r="A373" t="s">
        <v>49</v>
      </c>
      <c r="B373" s="10">
        <v>3</v>
      </c>
      <c r="C373" t="s">
        <v>62</v>
      </c>
      <c r="D373" s="11">
        <v>9</v>
      </c>
      <c r="E373" s="32"/>
    </row>
    <row r="374" spans="1:5" x14ac:dyDescent="0.3">
      <c r="A374" t="s">
        <v>49</v>
      </c>
      <c r="B374" s="10">
        <v>3</v>
      </c>
      <c r="C374" t="s">
        <v>61</v>
      </c>
      <c r="D374" s="11">
        <v>8</v>
      </c>
      <c r="E374" s="32"/>
    </row>
    <row r="375" spans="1:5" x14ac:dyDescent="0.3">
      <c r="A375" t="s">
        <v>49</v>
      </c>
      <c r="B375" s="10">
        <v>3</v>
      </c>
      <c r="C375" t="s">
        <v>56</v>
      </c>
      <c r="D375" s="11">
        <v>11</v>
      </c>
      <c r="E375" s="32"/>
    </row>
    <row r="376" spans="1:5" x14ac:dyDescent="0.3">
      <c r="A376" t="s">
        <v>49</v>
      </c>
      <c r="B376" s="10">
        <v>3</v>
      </c>
      <c r="C376" t="s">
        <v>59</v>
      </c>
      <c r="D376" s="11">
        <v>9</v>
      </c>
      <c r="E376" s="32"/>
    </row>
    <row r="377" spans="1:5" x14ac:dyDescent="0.3">
      <c r="A377" t="s">
        <v>49</v>
      </c>
      <c r="B377" s="10">
        <v>3</v>
      </c>
      <c r="C377" t="s">
        <v>95</v>
      </c>
      <c r="D377" s="11">
        <v>10</v>
      </c>
      <c r="E377" s="32"/>
    </row>
    <row r="378" spans="1:5" x14ac:dyDescent="0.3">
      <c r="A378" t="s">
        <v>49</v>
      </c>
      <c r="B378" s="10">
        <v>3</v>
      </c>
      <c r="C378" t="s">
        <v>55</v>
      </c>
      <c r="D378" s="11">
        <v>8</v>
      </c>
      <c r="E378" s="32"/>
    </row>
    <row r="379" spans="1:5" x14ac:dyDescent="0.3">
      <c r="A379" t="s">
        <v>49</v>
      </c>
      <c r="B379" s="10">
        <v>3</v>
      </c>
      <c r="C379" t="s">
        <v>69</v>
      </c>
      <c r="D379" s="11">
        <v>8</v>
      </c>
      <c r="E379" s="32"/>
    </row>
    <row r="380" spans="1:5" x14ac:dyDescent="0.3">
      <c r="A380" t="s">
        <v>49</v>
      </c>
      <c r="B380" s="10">
        <v>3</v>
      </c>
      <c r="C380" t="s">
        <v>64</v>
      </c>
      <c r="D380" s="11">
        <v>7</v>
      </c>
      <c r="E380" s="32"/>
    </row>
    <row r="381" spans="1:5" x14ac:dyDescent="0.3">
      <c r="A381" t="s">
        <v>49</v>
      </c>
      <c r="B381" s="10">
        <v>3</v>
      </c>
      <c r="C381" t="s">
        <v>84</v>
      </c>
      <c r="D381" s="11">
        <v>11</v>
      </c>
      <c r="E381" s="32"/>
    </row>
    <row r="382" spans="1:5" x14ac:dyDescent="0.3">
      <c r="A382" t="s">
        <v>49</v>
      </c>
      <c r="B382" s="10">
        <v>3</v>
      </c>
      <c r="C382" t="s">
        <v>77</v>
      </c>
      <c r="D382" s="11">
        <v>10</v>
      </c>
      <c r="E382" s="32"/>
    </row>
    <row r="383" spans="1:5" x14ac:dyDescent="0.3">
      <c r="A383" t="s">
        <v>49</v>
      </c>
      <c r="B383" s="10">
        <v>2</v>
      </c>
      <c r="C383" t="s">
        <v>63</v>
      </c>
      <c r="D383" s="11">
        <v>11</v>
      </c>
      <c r="E383" s="32"/>
    </row>
    <row r="384" spans="1:5" x14ac:dyDescent="0.3">
      <c r="A384" t="s">
        <v>49</v>
      </c>
      <c r="B384" s="10">
        <v>2</v>
      </c>
      <c r="C384" t="s">
        <v>59</v>
      </c>
      <c r="D384" s="11">
        <v>8</v>
      </c>
      <c r="E384" s="32"/>
    </row>
    <row r="385" spans="1:5" x14ac:dyDescent="0.3">
      <c r="A385" t="s">
        <v>49</v>
      </c>
      <c r="B385" s="10">
        <v>2</v>
      </c>
      <c r="C385" t="s">
        <v>54</v>
      </c>
      <c r="D385" s="11">
        <v>7</v>
      </c>
      <c r="E385" s="32"/>
    </row>
    <row r="386" spans="1:5" x14ac:dyDescent="0.3">
      <c r="A386" t="s">
        <v>49</v>
      </c>
      <c r="B386" s="10">
        <v>2</v>
      </c>
      <c r="C386" t="s">
        <v>55</v>
      </c>
      <c r="D386" s="11">
        <v>10</v>
      </c>
      <c r="E386" s="32"/>
    </row>
    <row r="387" spans="1:5" x14ac:dyDescent="0.3">
      <c r="A387" t="s">
        <v>49</v>
      </c>
      <c r="B387" s="10">
        <v>2</v>
      </c>
      <c r="C387" t="s">
        <v>90</v>
      </c>
      <c r="D387" s="11">
        <v>8</v>
      </c>
      <c r="E387" s="32"/>
    </row>
    <row r="388" spans="1:5" x14ac:dyDescent="0.3">
      <c r="A388" t="s">
        <v>49</v>
      </c>
      <c r="B388" s="10">
        <v>2</v>
      </c>
      <c r="C388" t="s">
        <v>55</v>
      </c>
      <c r="D388" s="11">
        <v>8</v>
      </c>
      <c r="E388" s="32"/>
    </row>
    <row r="389" spans="1:5" x14ac:dyDescent="0.3">
      <c r="A389" t="s">
        <v>49</v>
      </c>
      <c r="B389" s="10">
        <v>2</v>
      </c>
      <c r="C389" t="s">
        <v>61</v>
      </c>
      <c r="D389" s="11">
        <v>11</v>
      </c>
      <c r="E389" s="32"/>
    </row>
    <row r="390" spans="1:5" x14ac:dyDescent="0.3">
      <c r="A390" t="s">
        <v>49</v>
      </c>
      <c r="B390" s="10">
        <v>2</v>
      </c>
      <c r="C390" t="s">
        <v>61</v>
      </c>
      <c r="D390" s="11">
        <v>9</v>
      </c>
      <c r="E390" s="32"/>
    </row>
    <row r="391" spans="1:5" x14ac:dyDescent="0.3">
      <c r="A391" t="s">
        <v>49</v>
      </c>
      <c r="B391" s="10">
        <v>2</v>
      </c>
      <c r="C391" t="s">
        <v>101</v>
      </c>
      <c r="D391" s="11">
        <v>3</v>
      </c>
      <c r="E391" s="32"/>
    </row>
    <row r="392" spans="1:5" x14ac:dyDescent="0.3">
      <c r="A392" t="s">
        <v>49</v>
      </c>
      <c r="B392" s="10">
        <v>2</v>
      </c>
      <c r="C392" t="s">
        <v>68</v>
      </c>
      <c r="D392" s="11">
        <v>11</v>
      </c>
      <c r="E392" s="32"/>
    </row>
    <row r="393" spans="1:5" x14ac:dyDescent="0.3">
      <c r="A393" t="s">
        <v>49</v>
      </c>
      <c r="B393" s="10">
        <v>2</v>
      </c>
      <c r="C393" t="s">
        <v>58</v>
      </c>
      <c r="D393" s="11">
        <v>8</v>
      </c>
      <c r="E393" s="32"/>
    </row>
    <row r="394" spans="1:5" x14ac:dyDescent="0.3">
      <c r="A394" t="s">
        <v>49</v>
      </c>
      <c r="B394" s="10">
        <v>2</v>
      </c>
      <c r="C394" t="s">
        <v>66</v>
      </c>
      <c r="D394" s="11">
        <v>8</v>
      </c>
      <c r="E394" s="32"/>
    </row>
    <row r="395" spans="1:5" x14ac:dyDescent="0.3">
      <c r="A395" t="s">
        <v>49</v>
      </c>
      <c r="B395" s="10">
        <v>2</v>
      </c>
      <c r="C395" t="s">
        <v>66</v>
      </c>
      <c r="D395" s="11">
        <v>5</v>
      </c>
      <c r="E395" s="32"/>
    </row>
    <row r="396" spans="1:5" x14ac:dyDescent="0.3">
      <c r="A396" t="s">
        <v>49</v>
      </c>
      <c r="B396" s="10">
        <v>2</v>
      </c>
      <c r="C396" t="s">
        <v>68</v>
      </c>
      <c r="D396" s="11">
        <v>11</v>
      </c>
      <c r="E396" s="32"/>
    </row>
    <row r="397" spans="1:5" x14ac:dyDescent="0.3">
      <c r="A397" t="s">
        <v>49</v>
      </c>
      <c r="B397" s="10">
        <v>2</v>
      </c>
      <c r="C397" t="s">
        <v>66</v>
      </c>
      <c r="D397" s="11">
        <v>10</v>
      </c>
      <c r="E397" s="32"/>
    </row>
    <row r="398" spans="1:5" x14ac:dyDescent="0.3">
      <c r="A398" t="s">
        <v>49</v>
      </c>
      <c r="B398" s="10">
        <v>2</v>
      </c>
      <c r="C398" t="s">
        <v>77</v>
      </c>
      <c r="D398" s="11">
        <v>8</v>
      </c>
      <c r="E398" s="32"/>
    </row>
    <row r="399" spans="1:5" x14ac:dyDescent="0.3">
      <c r="A399" t="s">
        <v>49</v>
      </c>
      <c r="B399" s="10">
        <v>2</v>
      </c>
      <c r="C399" t="s">
        <v>59</v>
      </c>
      <c r="D399" s="11">
        <v>7</v>
      </c>
      <c r="E399" s="32"/>
    </row>
    <row r="400" spans="1:5" x14ac:dyDescent="0.3">
      <c r="A400" t="s">
        <v>49</v>
      </c>
      <c r="B400" s="10">
        <v>2</v>
      </c>
      <c r="C400" t="s">
        <v>57</v>
      </c>
      <c r="D400" s="11">
        <v>8</v>
      </c>
      <c r="E400" s="32"/>
    </row>
    <row r="401" spans="1:5" x14ac:dyDescent="0.3">
      <c r="A401" t="s">
        <v>49</v>
      </c>
      <c r="B401" s="10">
        <v>2</v>
      </c>
      <c r="C401" t="s">
        <v>77</v>
      </c>
      <c r="D401" s="11">
        <v>8</v>
      </c>
      <c r="E401" s="32"/>
    </row>
    <row r="402" spans="1:5" x14ac:dyDescent="0.3">
      <c r="A402" t="s">
        <v>49</v>
      </c>
      <c r="B402" s="10">
        <v>2</v>
      </c>
      <c r="C402" t="s">
        <v>102</v>
      </c>
      <c r="D402" s="11">
        <v>4</v>
      </c>
      <c r="E402" s="32"/>
    </row>
    <row r="403" spans="1:5" x14ac:dyDescent="0.3">
      <c r="A403" t="s">
        <v>49</v>
      </c>
      <c r="B403" s="10">
        <v>2</v>
      </c>
      <c r="C403" t="s">
        <v>103</v>
      </c>
      <c r="D403" s="11">
        <v>7</v>
      </c>
      <c r="E403" s="32"/>
    </row>
    <row r="404" spans="1:5" x14ac:dyDescent="0.3">
      <c r="A404" t="s">
        <v>49</v>
      </c>
      <c r="B404" s="10">
        <v>2</v>
      </c>
      <c r="C404" t="s">
        <v>74</v>
      </c>
      <c r="D404" s="11">
        <v>6</v>
      </c>
      <c r="E404" s="32"/>
    </row>
    <row r="405" spans="1:5" x14ac:dyDescent="0.3">
      <c r="A405" t="s">
        <v>49</v>
      </c>
      <c r="B405" s="10">
        <v>2</v>
      </c>
      <c r="C405" t="s">
        <v>66</v>
      </c>
      <c r="D405" s="11">
        <v>6</v>
      </c>
      <c r="E405" s="32"/>
    </row>
    <row r="406" spans="1:5" x14ac:dyDescent="0.3">
      <c r="A406" t="s">
        <v>49</v>
      </c>
      <c r="B406" s="10">
        <v>2</v>
      </c>
      <c r="C406" t="s">
        <v>69</v>
      </c>
      <c r="D406" s="11">
        <v>8</v>
      </c>
      <c r="E406" s="32"/>
    </row>
    <row r="407" spans="1:5" x14ac:dyDescent="0.3">
      <c r="A407" t="s">
        <v>49</v>
      </c>
      <c r="B407" s="10">
        <v>2</v>
      </c>
      <c r="C407" t="s">
        <v>61</v>
      </c>
      <c r="D407" s="11">
        <v>11</v>
      </c>
      <c r="E407" s="32"/>
    </row>
    <row r="408" spans="1:5" x14ac:dyDescent="0.3">
      <c r="A408" t="s">
        <v>49</v>
      </c>
      <c r="B408" s="10">
        <v>2</v>
      </c>
      <c r="C408" t="s">
        <v>55</v>
      </c>
      <c r="D408" s="11">
        <v>6</v>
      </c>
      <c r="E408" s="32"/>
    </row>
    <row r="409" spans="1:5" x14ac:dyDescent="0.3">
      <c r="A409" t="s">
        <v>49</v>
      </c>
      <c r="B409" s="10">
        <v>2</v>
      </c>
      <c r="C409" t="s">
        <v>55</v>
      </c>
      <c r="D409" s="11">
        <v>10</v>
      </c>
      <c r="E409" s="32"/>
    </row>
    <row r="410" spans="1:5" x14ac:dyDescent="0.3">
      <c r="A410" t="s">
        <v>49</v>
      </c>
      <c r="B410" s="10">
        <v>2</v>
      </c>
      <c r="C410" t="s">
        <v>55</v>
      </c>
      <c r="D410" s="11">
        <v>9</v>
      </c>
      <c r="E410" s="32"/>
    </row>
    <row r="411" spans="1:5" x14ac:dyDescent="0.3">
      <c r="A411" t="s">
        <v>49</v>
      </c>
      <c r="B411" s="10">
        <v>2</v>
      </c>
      <c r="C411" t="s">
        <v>97</v>
      </c>
      <c r="D411" s="11">
        <v>7</v>
      </c>
      <c r="E411" s="32"/>
    </row>
    <row r="412" spans="1:5" x14ac:dyDescent="0.3">
      <c r="A412" t="s">
        <v>49</v>
      </c>
      <c r="B412" s="10">
        <v>2</v>
      </c>
      <c r="C412" t="s">
        <v>66</v>
      </c>
      <c r="D412" s="11">
        <v>8</v>
      </c>
      <c r="E412" s="32"/>
    </row>
    <row r="413" spans="1:5" x14ac:dyDescent="0.3">
      <c r="A413" t="s">
        <v>154</v>
      </c>
      <c r="B413" s="10">
        <v>2</v>
      </c>
      <c r="C413" t="s">
        <v>155</v>
      </c>
      <c r="D413" s="11">
        <v>8</v>
      </c>
      <c r="E413" s="32"/>
    </row>
    <row r="414" spans="1:5" x14ac:dyDescent="0.3">
      <c r="A414" t="s">
        <v>154</v>
      </c>
      <c r="B414" s="10">
        <v>2</v>
      </c>
      <c r="C414" t="s">
        <v>3</v>
      </c>
      <c r="D414" s="11">
        <v>5</v>
      </c>
      <c r="E414" s="32"/>
    </row>
    <row r="415" spans="1:5" x14ac:dyDescent="0.3">
      <c r="A415" t="s">
        <v>154</v>
      </c>
      <c r="B415" s="10">
        <v>2</v>
      </c>
      <c r="C415" t="s">
        <v>22</v>
      </c>
      <c r="D415" s="11">
        <v>5</v>
      </c>
      <c r="E415" s="32"/>
    </row>
    <row r="416" spans="1:5" x14ac:dyDescent="0.3">
      <c r="A416" t="s">
        <v>154</v>
      </c>
      <c r="B416" s="10">
        <v>2</v>
      </c>
      <c r="C416" t="s">
        <v>22</v>
      </c>
      <c r="D416" s="11">
        <v>7</v>
      </c>
      <c r="E416" s="32"/>
    </row>
    <row r="417" spans="1:5" x14ac:dyDescent="0.3">
      <c r="A417" t="s">
        <v>154</v>
      </c>
      <c r="B417" s="10">
        <v>2</v>
      </c>
      <c r="C417" t="s">
        <v>3</v>
      </c>
      <c r="D417" s="11">
        <v>3</v>
      </c>
      <c r="E417" s="32"/>
    </row>
    <row r="418" spans="1:5" x14ac:dyDescent="0.3">
      <c r="A418" t="s">
        <v>154</v>
      </c>
      <c r="B418" s="10">
        <v>2</v>
      </c>
      <c r="C418" t="s">
        <v>5</v>
      </c>
      <c r="D418" s="11">
        <v>4</v>
      </c>
      <c r="E418" s="32"/>
    </row>
    <row r="419" spans="1:5" x14ac:dyDescent="0.3">
      <c r="A419" t="s">
        <v>154</v>
      </c>
      <c r="B419" s="10">
        <v>3</v>
      </c>
      <c r="C419" t="s">
        <v>140</v>
      </c>
      <c r="D419" s="11">
        <v>10</v>
      </c>
      <c r="E419" s="32"/>
    </row>
    <row r="420" spans="1:5" x14ac:dyDescent="0.3">
      <c r="A420" t="s">
        <v>154</v>
      </c>
      <c r="B420" s="10">
        <v>3</v>
      </c>
      <c r="C420" t="s">
        <v>22</v>
      </c>
      <c r="D420" s="11">
        <v>10</v>
      </c>
      <c r="E420" s="32"/>
    </row>
    <row r="421" spans="1:5" x14ac:dyDescent="0.3">
      <c r="A421" t="s">
        <v>154</v>
      </c>
      <c r="B421" s="10">
        <v>3</v>
      </c>
      <c r="C421" t="s">
        <v>29</v>
      </c>
      <c r="D421" s="11">
        <v>12</v>
      </c>
      <c r="E421" s="32"/>
    </row>
    <row r="422" spans="1:5" x14ac:dyDescent="0.3">
      <c r="A422" t="s">
        <v>154</v>
      </c>
      <c r="B422" s="10">
        <v>3</v>
      </c>
      <c r="C422" t="s">
        <v>156</v>
      </c>
      <c r="D422" s="11">
        <v>8</v>
      </c>
      <c r="E422" s="32"/>
    </row>
    <row r="423" spans="1:5" x14ac:dyDescent="0.3">
      <c r="A423" t="s">
        <v>154</v>
      </c>
      <c r="B423" s="10">
        <v>3</v>
      </c>
      <c r="C423" t="s">
        <v>157</v>
      </c>
      <c r="D423" s="11">
        <v>6</v>
      </c>
      <c r="E423" s="32"/>
    </row>
    <row r="424" spans="1:5" x14ac:dyDescent="0.3">
      <c r="A424" t="s">
        <v>154</v>
      </c>
      <c r="B424" s="10">
        <v>3</v>
      </c>
      <c r="C424" t="s">
        <v>140</v>
      </c>
      <c r="D424" s="11">
        <v>8</v>
      </c>
      <c r="E424" s="32"/>
    </row>
    <row r="425" spans="1:5" x14ac:dyDescent="0.3">
      <c r="A425" t="s">
        <v>154</v>
      </c>
      <c r="B425" s="10">
        <v>3</v>
      </c>
      <c r="C425" t="s">
        <v>7</v>
      </c>
      <c r="D425" s="11">
        <v>5</v>
      </c>
      <c r="E425" s="32"/>
    </row>
    <row r="426" spans="1:5" x14ac:dyDescent="0.3">
      <c r="A426" t="s">
        <v>154</v>
      </c>
      <c r="B426" s="10">
        <v>3</v>
      </c>
      <c r="C426" t="s">
        <v>158</v>
      </c>
      <c r="D426" s="11">
        <v>5</v>
      </c>
      <c r="E426" s="32"/>
    </row>
    <row r="427" spans="1:5" x14ac:dyDescent="0.3">
      <c r="A427" t="s">
        <v>154</v>
      </c>
      <c r="B427" s="10">
        <v>3</v>
      </c>
      <c r="C427" t="s">
        <v>22</v>
      </c>
      <c r="D427" s="11">
        <v>9</v>
      </c>
      <c r="E427" s="32"/>
    </row>
    <row r="428" spans="1:5" x14ac:dyDescent="0.3">
      <c r="A428" t="s">
        <v>154</v>
      </c>
      <c r="B428" s="10">
        <v>3</v>
      </c>
      <c r="C428" t="s">
        <v>22</v>
      </c>
      <c r="D428" s="11">
        <v>8</v>
      </c>
      <c r="E428" s="32"/>
    </row>
    <row r="429" spans="1:5" x14ac:dyDescent="0.3">
      <c r="A429" t="s">
        <v>154</v>
      </c>
      <c r="B429" s="10">
        <v>3</v>
      </c>
      <c r="C429" t="s">
        <v>134</v>
      </c>
      <c r="D429" s="11">
        <v>9</v>
      </c>
      <c r="E429" s="32"/>
    </row>
    <row r="430" spans="1:5" x14ac:dyDescent="0.3">
      <c r="A430" t="s">
        <v>154</v>
      </c>
      <c r="B430" s="10">
        <v>3</v>
      </c>
      <c r="C430" t="s">
        <v>22</v>
      </c>
      <c r="D430" s="11">
        <v>13</v>
      </c>
      <c r="E430" s="32"/>
    </row>
    <row r="431" spans="1:5" x14ac:dyDescent="0.3">
      <c r="A431" t="s">
        <v>154</v>
      </c>
      <c r="B431" s="10">
        <v>3</v>
      </c>
      <c r="C431" t="s">
        <v>16</v>
      </c>
      <c r="D431" s="11">
        <v>8</v>
      </c>
      <c r="E431" s="32"/>
    </row>
    <row r="432" spans="1:5" x14ac:dyDescent="0.3">
      <c r="A432" t="s">
        <v>154</v>
      </c>
      <c r="B432" s="10">
        <v>3</v>
      </c>
      <c r="C432" t="s">
        <v>159</v>
      </c>
      <c r="D432" s="11">
        <v>10</v>
      </c>
      <c r="E432" s="32"/>
    </row>
    <row r="433" spans="1:5" x14ac:dyDescent="0.3">
      <c r="A433" t="s">
        <v>154</v>
      </c>
      <c r="B433" s="10">
        <v>3</v>
      </c>
      <c r="C433" t="s">
        <v>20</v>
      </c>
      <c r="D433" s="11">
        <v>7</v>
      </c>
      <c r="E433" s="32"/>
    </row>
    <row r="434" spans="1:5" x14ac:dyDescent="0.3">
      <c r="A434" t="s">
        <v>154</v>
      </c>
      <c r="B434" s="10">
        <v>3</v>
      </c>
      <c r="C434" t="s">
        <v>24</v>
      </c>
      <c r="D434" s="11">
        <v>9</v>
      </c>
      <c r="E434" s="32"/>
    </row>
    <row r="435" spans="1:5" x14ac:dyDescent="0.3">
      <c r="A435" t="s">
        <v>154</v>
      </c>
      <c r="B435" s="10">
        <v>3</v>
      </c>
      <c r="C435" t="s">
        <v>5</v>
      </c>
      <c r="D435" s="11">
        <v>8</v>
      </c>
      <c r="E435" s="32"/>
    </row>
    <row r="436" spans="1:5" x14ac:dyDescent="0.3">
      <c r="A436" t="s">
        <v>154</v>
      </c>
      <c r="B436" s="10">
        <v>3</v>
      </c>
      <c r="C436" t="s">
        <v>3</v>
      </c>
      <c r="D436" s="11">
        <v>5</v>
      </c>
      <c r="E436" s="32"/>
    </row>
    <row r="437" spans="1:5" x14ac:dyDescent="0.3">
      <c r="A437" t="s">
        <v>154</v>
      </c>
      <c r="B437" s="10">
        <v>3</v>
      </c>
      <c r="C437" t="s">
        <v>3</v>
      </c>
      <c r="D437" s="11">
        <v>8</v>
      </c>
      <c r="E437" s="32"/>
    </row>
    <row r="438" spans="1:5" x14ac:dyDescent="0.3">
      <c r="A438" t="s">
        <v>154</v>
      </c>
      <c r="B438" s="10">
        <v>3</v>
      </c>
      <c r="C438" t="s">
        <v>8</v>
      </c>
      <c r="D438" s="11">
        <v>11</v>
      </c>
      <c r="E438" s="32"/>
    </row>
    <row r="439" spans="1:5" x14ac:dyDescent="0.3">
      <c r="A439" t="s">
        <v>154</v>
      </c>
      <c r="B439" s="10">
        <v>3</v>
      </c>
      <c r="C439" t="s">
        <v>160</v>
      </c>
      <c r="D439" s="11">
        <v>6</v>
      </c>
      <c r="E439" s="32"/>
    </row>
    <row r="440" spans="1:5" x14ac:dyDescent="0.3">
      <c r="A440" t="s">
        <v>154</v>
      </c>
      <c r="B440" s="10">
        <v>3</v>
      </c>
      <c r="C440" t="s">
        <v>24</v>
      </c>
      <c r="D440" s="11">
        <v>8</v>
      </c>
      <c r="E440" s="32"/>
    </row>
    <row r="441" spans="1:5" x14ac:dyDescent="0.3">
      <c r="A441" t="s">
        <v>154</v>
      </c>
      <c r="B441" s="10">
        <v>3</v>
      </c>
      <c r="C441" t="s">
        <v>29</v>
      </c>
      <c r="D441" s="11">
        <v>4</v>
      </c>
      <c r="E441" s="32"/>
    </row>
    <row r="442" spans="1:5" x14ac:dyDescent="0.3">
      <c r="A442" t="s">
        <v>154</v>
      </c>
      <c r="B442" s="10">
        <v>3</v>
      </c>
      <c r="C442" t="s">
        <v>47</v>
      </c>
      <c r="D442" s="11">
        <v>12</v>
      </c>
      <c r="E442" s="32"/>
    </row>
    <row r="443" spans="1:5" x14ac:dyDescent="0.3">
      <c r="A443" t="s">
        <v>154</v>
      </c>
      <c r="B443" s="10">
        <v>3</v>
      </c>
      <c r="C443" t="s">
        <v>19</v>
      </c>
      <c r="D443" s="11">
        <v>6</v>
      </c>
      <c r="E443" s="32"/>
    </row>
    <row r="444" spans="1:5" x14ac:dyDescent="0.3">
      <c r="A444" t="s">
        <v>154</v>
      </c>
      <c r="B444" s="10">
        <v>3</v>
      </c>
      <c r="C444" t="s">
        <v>160</v>
      </c>
      <c r="D444" s="11">
        <v>9</v>
      </c>
      <c r="E444" s="32"/>
    </row>
    <row r="445" spans="1:5" x14ac:dyDescent="0.3">
      <c r="A445" t="s">
        <v>154</v>
      </c>
      <c r="B445" s="10">
        <v>3</v>
      </c>
      <c r="C445" t="s">
        <v>161</v>
      </c>
      <c r="D445" s="11">
        <v>13</v>
      </c>
      <c r="E445" s="32"/>
    </row>
    <row r="446" spans="1:5" x14ac:dyDescent="0.3">
      <c r="A446" t="s">
        <v>154</v>
      </c>
      <c r="B446" s="10">
        <v>3</v>
      </c>
      <c r="C446" t="s">
        <v>145</v>
      </c>
      <c r="D446" s="11">
        <v>5</v>
      </c>
      <c r="E446" s="32"/>
    </row>
    <row r="447" spans="1:5" x14ac:dyDescent="0.3">
      <c r="A447" t="s">
        <v>154</v>
      </c>
      <c r="B447" s="10">
        <v>3</v>
      </c>
      <c r="C447" t="s">
        <v>41</v>
      </c>
      <c r="D447" s="11">
        <v>5</v>
      </c>
      <c r="E447" s="32"/>
    </row>
    <row r="448" spans="1:5" x14ac:dyDescent="0.3">
      <c r="A448" t="s">
        <v>154</v>
      </c>
      <c r="B448" s="10">
        <v>3</v>
      </c>
      <c r="C448" t="s">
        <v>5</v>
      </c>
      <c r="D448" s="11">
        <v>6</v>
      </c>
      <c r="E448" s="32"/>
    </row>
    <row r="449" spans="1:5" x14ac:dyDescent="0.3">
      <c r="A449" t="s">
        <v>154</v>
      </c>
      <c r="B449" s="10">
        <v>3</v>
      </c>
      <c r="C449" t="s">
        <v>18</v>
      </c>
      <c r="D449" s="11">
        <v>4</v>
      </c>
      <c r="E449" s="32"/>
    </row>
    <row r="450" spans="1:5" x14ac:dyDescent="0.3">
      <c r="A450" t="s">
        <v>154</v>
      </c>
      <c r="B450" s="10">
        <v>4</v>
      </c>
      <c r="C450" t="s">
        <v>7</v>
      </c>
      <c r="D450" s="11">
        <v>6</v>
      </c>
      <c r="E450" s="32"/>
    </row>
    <row r="451" spans="1:5" x14ac:dyDescent="0.3">
      <c r="A451" t="s">
        <v>154</v>
      </c>
      <c r="B451" s="10">
        <v>4</v>
      </c>
      <c r="C451" t="s">
        <v>18</v>
      </c>
      <c r="D451" s="11">
        <v>11</v>
      </c>
      <c r="E451" s="32"/>
    </row>
    <row r="452" spans="1:5" x14ac:dyDescent="0.3">
      <c r="A452" t="s">
        <v>154</v>
      </c>
      <c r="B452" s="10">
        <v>4</v>
      </c>
      <c r="C452" t="s">
        <v>40</v>
      </c>
      <c r="D452" s="11">
        <v>9</v>
      </c>
      <c r="E452" s="32"/>
    </row>
    <row r="453" spans="1:5" x14ac:dyDescent="0.3">
      <c r="A453" t="s">
        <v>154</v>
      </c>
      <c r="B453" s="10">
        <v>4</v>
      </c>
      <c r="C453" t="s">
        <v>155</v>
      </c>
      <c r="D453" s="11">
        <v>10</v>
      </c>
      <c r="E453" s="32"/>
    </row>
    <row r="454" spans="1:5" x14ac:dyDescent="0.3">
      <c r="A454" t="s">
        <v>154</v>
      </c>
      <c r="B454" s="10">
        <v>4</v>
      </c>
      <c r="C454" t="s">
        <v>4</v>
      </c>
      <c r="D454" s="11">
        <v>11</v>
      </c>
      <c r="E454" s="32"/>
    </row>
    <row r="455" spans="1:5" x14ac:dyDescent="0.3">
      <c r="A455" t="s">
        <v>154</v>
      </c>
      <c r="B455" s="10">
        <v>4</v>
      </c>
      <c r="C455" t="s">
        <v>162</v>
      </c>
      <c r="D455" s="11">
        <v>8</v>
      </c>
      <c r="E455" s="32"/>
    </row>
    <row r="456" spans="1:5" x14ac:dyDescent="0.3">
      <c r="A456" t="s">
        <v>154</v>
      </c>
      <c r="B456" s="10">
        <v>4</v>
      </c>
      <c r="C456" t="s">
        <v>22</v>
      </c>
      <c r="D456" s="11">
        <v>10</v>
      </c>
      <c r="E456" s="32"/>
    </row>
    <row r="457" spans="1:5" x14ac:dyDescent="0.3">
      <c r="A457" t="s">
        <v>154</v>
      </c>
      <c r="B457" s="10">
        <v>4</v>
      </c>
      <c r="C457" t="s">
        <v>41</v>
      </c>
      <c r="D457" s="11">
        <v>15</v>
      </c>
      <c r="E457" s="32"/>
    </row>
    <row r="458" spans="1:5" x14ac:dyDescent="0.3">
      <c r="A458" t="s">
        <v>154</v>
      </c>
      <c r="B458" s="10">
        <v>4</v>
      </c>
      <c r="C458" t="s">
        <v>19</v>
      </c>
      <c r="D458" s="11">
        <v>13</v>
      </c>
      <c r="E458" s="32"/>
    </row>
    <row r="459" spans="1:5" x14ac:dyDescent="0.3">
      <c r="A459" t="s">
        <v>154</v>
      </c>
      <c r="B459" s="10">
        <v>4</v>
      </c>
      <c r="C459" t="s">
        <v>22</v>
      </c>
      <c r="D459" s="11">
        <v>10</v>
      </c>
      <c r="E459" s="32"/>
    </row>
    <row r="460" spans="1:5" x14ac:dyDescent="0.3">
      <c r="A460" t="s">
        <v>154</v>
      </c>
      <c r="B460" s="10">
        <v>4</v>
      </c>
      <c r="C460" t="s">
        <v>22</v>
      </c>
      <c r="D460" s="11">
        <v>13</v>
      </c>
      <c r="E460" s="32"/>
    </row>
    <row r="461" spans="1:5" x14ac:dyDescent="0.3">
      <c r="A461" t="s">
        <v>154</v>
      </c>
      <c r="B461" s="10">
        <v>4</v>
      </c>
      <c r="C461" t="s">
        <v>155</v>
      </c>
      <c r="D461" s="11">
        <v>10</v>
      </c>
      <c r="E461" s="32"/>
    </row>
    <row r="462" spans="1:5" x14ac:dyDescent="0.3">
      <c r="A462" t="s">
        <v>154</v>
      </c>
      <c r="B462" s="10">
        <v>4</v>
      </c>
      <c r="C462" t="s">
        <v>40</v>
      </c>
      <c r="D462" s="11">
        <v>11</v>
      </c>
      <c r="E462" s="32"/>
    </row>
    <row r="463" spans="1:5" x14ac:dyDescent="0.3">
      <c r="A463" t="s">
        <v>154</v>
      </c>
      <c r="B463" s="10">
        <v>4</v>
      </c>
      <c r="C463" t="s">
        <v>12</v>
      </c>
      <c r="D463" s="11">
        <v>9</v>
      </c>
      <c r="E463" s="32"/>
    </row>
    <row r="464" spans="1:5" x14ac:dyDescent="0.3">
      <c r="A464" t="s">
        <v>154</v>
      </c>
      <c r="B464" s="10">
        <v>4</v>
      </c>
      <c r="C464" t="s">
        <v>10</v>
      </c>
      <c r="D464" s="11">
        <v>8</v>
      </c>
      <c r="E464" s="32"/>
    </row>
    <row r="465" spans="1:5" x14ac:dyDescent="0.3">
      <c r="A465" t="s">
        <v>154</v>
      </c>
      <c r="B465" s="10">
        <v>4</v>
      </c>
      <c r="C465" t="s">
        <v>163</v>
      </c>
      <c r="D465" s="11">
        <v>4</v>
      </c>
      <c r="E465" s="32"/>
    </row>
    <row r="466" spans="1:5" x14ac:dyDescent="0.3">
      <c r="A466" t="s">
        <v>154</v>
      </c>
      <c r="B466" s="10">
        <v>4</v>
      </c>
      <c r="C466" t="s">
        <v>6</v>
      </c>
      <c r="D466" s="11">
        <v>7</v>
      </c>
      <c r="E466" s="32"/>
    </row>
    <row r="467" spans="1:5" x14ac:dyDescent="0.3">
      <c r="A467" t="s">
        <v>154</v>
      </c>
      <c r="B467" s="10">
        <v>4</v>
      </c>
      <c r="C467" t="s">
        <v>47</v>
      </c>
      <c r="D467" s="11">
        <v>9</v>
      </c>
      <c r="E467" s="32"/>
    </row>
    <row r="468" spans="1:5" x14ac:dyDescent="0.3">
      <c r="A468" t="s">
        <v>154</v>
      </c>
      <c r="B468" s="10">
        <v>4</v>
      </c>
      <c r="C468" t="s">
        <v>12</v>
      </c>
      <c r="D468" s="11">
        <v>10</v>
      </c>
      <c r="E468" s="32"/>
    </row>
    <row r="469" spans="1:5" x14ac:dyDescent="0.3">
      <c r="A469" t="s">
        <v>154</v>
      </c>
      <c r="B469" s="10">
        <v>4</v>
      </c>
      <c r="C469" t="s">
        <v>16</v>
      </c>
      <c r="D469" s="11">
        <v>7</v>
      </c>
      <c r="E469" s="32"/>
    </row>
    <row r="470" spans="1:5" x14ac:dyDescent="0.3">
      <c r="A470" t="s">
        <v>154</v>
      </c>
      <c r="B470" s="10">
        <v>4</v>
      </c>
      <c r="C470" t="s">
        <v>20</v>
      </c>
      <c r="D470" s="11">
        <v>9</v>
      </c>
      <c r="E470" s="32"/>
    </row>
    <row r="471" spans="1:5" x14ac:dyDescent="0.3">
      <c r="A471" t="s">
        <v>154</v>
      </c>
      <c r="B471" s="10">
        <v>4</v>
      </c>
      <c r="C471" t="s">
        <v>12</v>
      </c>
      <c r="D471" s="11">
        <v>8</v>
      </c>
      <c r="E471" s="32"/>
    </row>
    <row r="472" spans="1:5" x14ac:dyDescent="0.3">
      <c r="A472" t="s">
        <v>154</v>
      </c>
      <c r="B472" s="10">
        <v>5</v>
      </c>
      <c r="C472" t="s">
        <v>40</v>
      </c>
      <c r="D472" s="11">
        <v>13</v>
      </c>
      <c r="E472" s="32"/>
    </row>
    <row r="473" spans="1:5" x14ac:dyDescent="0.3">
      <c r="A473" t="s">
        <v>154</v>
      </c>
      <c r="B473" s="10">
        <v>5</v>
      </c>
      <c r="C473" t="s">
        <v>22</v>
      </c>
      <c r="D473" s="11">
        <v>11</v>
      </c>
      <c r="E473" s="32"/>
    </row>
    <row r="474" spans="1:5" x14ac:dyDescent="0.3">
      <c r="A474" t="s">
        <v>154</v>
      </c>
      <c r="B474" s="10">
        <v>5</v>
      </c>
      <c r="C474" t="s">
        <v>3</v>
      </c>
      <c r="D474" s="11">
        <v>10</v>
      </c>
      <c r="E474" s="32"/>
    </row>
    <row r="475" spans="1:5" x14ac:dyDescent="0.3">
      <c r="A475" t="s">
        <v>154</v>
      </c>
      <c r="B475" s="10">
        <v>5</v>
      </c>
      <c r="C475" t="s">
        <v>152</v>
      </c>
      <c r="D475" s="11">
        <v>20</v>
      </c>
      <c r="E475" s="32"/>
    </row>
    <row r="476" spans="1:5" x14ac:dyDescent="0.3">
      <c r="A476" t="s">
        <v>154</v>
      </c>
      <c r="B476" s="10">
        <v>5</v>
      </c>
      <c r="C476" t="s">
        <v>152</v>
      </c>
      <c r="D476" s="11">
        <v>18</v>
      </c>
      <c r="E476" s="32"/>
    </row>
    <row r="477" spans="1:5" x14ac:dyDescent="0.3">
      <c r="A477" t="s">
        <v>154</v>
      </c>
      <c r="B477" s="10">
        <v>5</v>
      </c>
      <c r="C477" t="s">
        <v>3</v>
      </c>
      <c r="D477" s="11">
        <v>10</v>
      </c>
      <c r="E477" s="32"/>
    </row>
    <row r="478" spans="1:5" x14ac:dyDescent="0.3">
      <c r="A478" t="s">
        <v>154</v>
      </c>
      <c r="B478" s="10">
        <v>5</v>
      </c>
      <c r="C478" t="s">
        <v>4</v>
      </c>
      <c r="D478" s="11">
        <v>13</v>
      </c>
      <c r="E478" s="32"/>
    </row>
    <row r="479" spans="1:5" x14ac:dyDescent="0.3">
      <c r="A479" t="s">
        <v>154</v>
      </c>
      <c r="B479" s="10">
        <v>5</v>
      </c>
      <c r="C479" t="s">
        <v>41</v>
      </c>
      <c r="D479" s="11">
        <v>6</v>
      </c>
      <c r="E479" s="32"/>
    </row>
    <row r="480" spans="1:5" x14ac:dyDescent="0.3">
      <c r="A480" t="s">
        <v>154</v>
      </c>
      <c r="B480" s="10">
        <v>5</v>
      </c>
      <c r="C480" t="s">
        <v>24</v>
      </c>
      <c r="D480" s="11">
        <v>13</v>
      </c>
      <c r="E480" s="32"/>
    </row>
    <row r="481" spans="1:5" x14ac:dyDescent="0.3">
      <c r="A481" t="s">
        <v>154</v>
      </c>
      <c r="B481" s="10">
        <v>5</v>
      </c>
      <c r="C481" t="s">
        <v>148</v>
      </c>
      <c r="D481" s="11">
        <v>10</v>
      </c>
      <c r="E481" s="32"/>
    </row>
    <row r="482" spans="1:5" x14ac:dyDescent="0.3">
      <c r="A482" t="s">
        <v>154</v>
      </c>
      <c r="B482" s="10">
        <v>5</v>
      </c>
      <c r="C482" t="s">
        <v>22</v>
      </c>
      <c r="D482" s="11">
        <v>13</v>
      </c>
      <c r="E482" s="32"/>
    </row>
    <row r="483" spans="1:5" x14ac:dyDescent="0.3">
      <c r="A483" t="s">
        <v>154</v>
      </c>
      <c r="B483" s="10">
        <v>5</v>
      </c>
      <c r="C483" t="s">
        <v>20</v>
      </c>
      <c r="D483" s="11">
        <v>8</v>
      </c>
      <c r="E483" s="32"/>
    </row>
    <row r="484" spans="1:5" x14ac:dyDescent="0.3">
      <c r="A484" t="s">
        <v>154</v>
      </c>
      <c r="B484" s="10">
        <v>5</v>
      </c>
      <c r="C484" t="s">
        <v>22</v>
      </c>
      <c r="D484" s="11">
        <v>14</v>
      </c>
      <c r="E484" s="32"/>
    </row>
    <row r="485" spans="1:5" x14ac:dyDescent="0.3">
      <c r="A485" t="s">
        <v>154</v>
      </c>
      <c r="B485" s="10">
        <v>5</v>
      </c>
      <c r="C485" t="s">
        <v>28</v>
      </c>
      <c r="D485" s="11">
        <v>8</v>
      </c>
      <c r="E485" s="32"/>
    </row>
    <row r="486" spans="1:5" x14ac:dyDescent="0.3">
      <c r="A486" t="s">
        <v>154</v>
      </c>
      <c r="B486" s="10">
        <v>5</v>
      </c>
      <c r="C486" t="s">
        <v>164</v>
      </c>
      <c r="D486" s="11">
        <v>11</v>
      </c>
      <c r="E486" s="32"/>
    </row>
    <row r="487" spans="1:5" x14ac:dyDescent="0.3">
      <c r="A487" t="s">
        <v>154</v>
      </c>
      <c r="B487" s="10">
        <v>5</v>
      </c>
      <c r="C487" t="s">
        <v>140</v>
      </c>
      <c r="D487" s="11">
        <v>11</v>
      </c>
      <c r="E487" s="32"/>
    </row>
    <row r="488" spans="1:5" x14ac:dyDescent="0.3">
      <c r="A488" t="s">
        <v>154</v>
      </c>
      <c r="B488" s="10">
        <v>5</v>
      </c>
      <c r="C488" t="s">
        <v>19</v>
      </c>
      <c r="D488" s="11">
        <v>14</v>
      </c>
      <c r="E488" s="32"/>
    </row>
    <row r="489" spans="1:5" x14ac:dyDescent="0.3">
      <c r="A489" t="s">
        <v>154</v>
      </c>
      <c r="B489" s="10">
        <v>6</v>
      </c>
      <c r="C489" t="s">
        <v>159</v>
      </c>
      <c r="D489" s="11">
        <v>13</v>
      </c>
      <c r="E489" s="32"/>
    </row>
    <row r="490" spans="1:5" x14ac:dyDescent="0.3">
      <c r="A490" t="s">
        <v>154</v>
      </c>
      <c r="B490" s="10">
        <v>6</v>
      </c>
      <c r="C490" t="s">
        <v>159</v>
      </c>
      <c r="D490" s="11">
        <v>12</v>
      </c>
      <c r="E490" s="32"/>
    </row>
    <row r="491" spans="1:5" x14ac:dyDescent="0.3">
      <c r="A491" t="s">
        <v>154</v>
      </c>
      <c r="B491" s="10">
        <v>6</v>
      </c>
      <c r="C491" t="s">
        <v>20</v>
      </c>
      <c r="D491" s="11">
        <v>11</v>
      </c>
      <c r="E491" s="32"/>
    </row>
    <row r="492" spans="1:5" x14ac:dyDescent="0.3">
      <c r="A492" t="s">
        <v>154</v>
      </c>
      <c r="B492" s="10">
        <v>6</v>
      </c>
      <c r="C492" t="s">
        <v>157</v>
      </c>
      <c r="D492" s="11">
        <v>11</v>
      </c>
      <c r="E492" s="32"/>
    </row>
    <row r="493" spans="1:5" x14ac:dyDescent="0.3">
      <c r="A493" t="s">
        <v>154</v>
      </c>
      <c r="B493" s="10">
        <v>6</v>
      </c>
      <c r="C493" t="s">
        <v>29</v>
      </c>
      <c r="D493" s="11">
        <v>10</v>
      </c>
      <c r="E493" s="32"/>
    </row>
    <row r="494" spans="1:5" x14ac:dyDescent="0.3">
      <c r="A494" t="s">
        <v>154</v>
      </c>
      <c r="B494" s="10">
        <v>6</v>
      </c>
      <c r="C494" t="s">
        <v>29</v>
      </c>
      <c r="D494" s="11">
        <v>13</v>
      </c>
      <c r="E494" s="32"/>
    </row>
    <row r="495" spans="1:5" x14ac:dyDescent="0.3">
      <c r="A495" t="s">
        <v>154</v>
      </c>
      <c r="B495" s="10">
        <v>6</v>
      </c>
      <c r="C495" t="s">
        <v>20</v>
      </c>
      <c r="D495" s="11">
        <v>10</v>
      </c>
      <c r="E495" s="32"/>
    </row>
    <row r="496" spans="1:5" x14ac:dyDescent="0.3">
      <c r="A496" t="s">
        <v>154</v>
      </c>
      <c r="B496" s="10">
        <v>6</v>
      </c>
      <c r="C496" t="s">
        <v>19</v>
      </c>
      <c r="D496" s="11">
        <v>5</v>
      </c>
      <c r="E496" s="32"/>
    </row>
    <row r="497" spans="1:5" x14ac:dyDescent="0.3">
      <c r="A497" t="s">
        <v>154</v>
      </c>
      <c r="B497" s="10">
        <v>6</v>
      </c>
      <c r="C497" t="s">
        <v>155</v>
      </c>
      <c r="D497" s="11">
        <v>10</v>
      </c>
      <c r="E497" s="32"/>
    </row>
    <row r="498" spans="1:5" x14ac:dyDescent="0.3">
      <c r="A498" t="s">
        <v>154</v>
      </c>
      <c r="B498" s="10">
        <v>6</v>
      </c>
      <c r="C498" t="s">
        <v>20</v>
      </c>
      <c r="D498" s="11">
        <v>13</v>
      </c>
      <c r="E498" s="32"/>
    </row>
    <row r="499" spans="1:5" x14ac:dyDescent="0.3">
      <c r="A499" t="s">
        <v>154</v>
      </c>
      <c r="B499" s="10">
        <v>6</v>
      </c>
      <c r="C499" t="s">
        <v>16</v>
      </c>
      <c r="D499" s="11">
        <v>10</v>
      </c>
      <c r="E499" s="32"/>
    </row>
    <row r="500" spans="1:5" x14ac:dyDescent="0.3">
      <c r="A500" t="s">
        <v>154</v>
      </c>
      <c r="B500" s="10">
        <v>6</v>
      </c>
      <c r="C500" t="s">
        <v>165</v>
      </c>
      <c r="D500" s="11">
        <v>11</v>
      </c>
      <c r="E500" s="32"/>
    </row>
    <row r="501" spans="1:5" x14ac:dyDescent="0.3">
      <c r="A501" t="s">
        <v>154</v>
      </c>
      <c r="B501" s="10">
        <v>6</v>
      </c>
      <c r="C501" t="s">
        <v>5</v>
      </c>
      <c r="D501" s="11">
        <v>7</v>
      </c>
      <c r="E501" s="32"/>
    </row>
    <row r="502" spans="1:5" x14ac:dyDescent="0.3">
      <c r="A502" t="s">
        <v>154</v>
      </c>
      <c r="B502" s="10">
        <v>7</v>
      </c>
      <c r="C502" t="s">
        <v>5</v>
      </c>
      <c r="D502" s="11">
        <v>13</v>
      </c>
      <c r="E502" s="32"/>
    </row>
    <row r="503" spans="1:5" x14ac:dyDescent="0.3">
      <c r="A503" t="s">
        <v>154</v>
      </c>
      <c r="B503" s="10">
        <v>7</v>
      </c>
      <c r="C503" t="s">
        <v>160</v>
      </c>
      <c r="D503" s="11">
        <v>11</v>
      </c>
      <c r="E503" s="32"/>
    </row>
    <row r="504" spans="1:5" x14ac:dyDescent="0.3">
      <c r="A504" t="s">
        <v>154</v>
      </c>
      <c r="B504" s="10">
        <v>7</v>
      </c>
      <c r="C504" t="s">
        <v>10</v>
      </c>
      <c r="D504" s="11">
        <v>11</v>
      </c>
      <c r="E504" s="32"/>
    </row>
    <row r="505" spans="1:5" x14ac:dyDescent="0.3">
      <c r="A505" t="s">
        <v>154</v>
      </c>
      <c r="B505" s="10">
        <v>7</v>
      </c>
      <c r="C505" t="s">
        <v>8</v>
      </c>
      <c r="D505" s="11">
        <v>9</v>
      </c>
      <c r="E505" s="32"/>
    </row>
    <row r="506" spans="1:5" x14ac:dyDescent="0.3">
      <c r="A506" t="s">
        <v>154</v>
      </c>
      <c r="B506" s="10">
        <v>7</v>
      </c>
      <c r="C506" t="s">
        <v>19</v>
      </c>
      <c r="D506" s="11">
        <v>9</v>
      </c>
      <c r="E506" s="32"/>
    </row>
    <row r="507" spans="1:5" x14ac:dyDescent="0.3">
      <c r="A507" t="s">
        <v>154</v>
      </c>
      <c r="B507" s="10">
        <v>7</v>
      </c>
      <c r="C507" t="s">
        <v>16</v>
      </c>
      <c r="D507" s="11">
        <v>8</v>
      </c>
      <c r="E507" s="32"/>
    </row>
    <row r="508" spans="1:5" x14ac:dyDescent="0.3">
      <c r="A508" t="s">
        <v>154</v>
      </c>
      <c r="B508" s="10">
        <v>7</v>
      </c>
      <c r="C508" t="s">
        <v>5</v>
      </c>
      <c r="D508" s="11">
        <v>12</v>
      </c>
      <c r="E508" s="32"/>
    </row>
    <row r="509" spans="1:5" x14ac:dyDescent="0.3">
      <c r="A509" t="s">
        <v>154</v>
      </c>
      <c r="B509" s="10">
        <v>7</v>
      </c>
      <c r="C509" t="s">
        <v>5</v>
      </c>
      <c r="D509" s="11">
        <v>7</v>
      </c>
      <c r="E509" s="32"/>
    </row>
    <row r="510" spans="1:5" x14ac:dyDescent="0.3">
      <c r="A510" t="s">
        <v>154</v>
      </c>
      <c r="B510" s="10">
        <v>7</v>
      </c>
      <c r="C510" t="s">
        <v>12</v>
      </c>
      <c r="D510" s="11">
        <v>7</v>
      </c>
      <c r="E510" s="32"/>
    </row>
    <row r="511" spans="1:5" x14ac:dyDescent="0.3">
      <c r="A511" t="s">
        <v>154</v>
      </c>
      <c r="B511" s="10">
        <v>7</v>
      </c>
      <c r="C511" t="s">
        <v>157</v>
      </c>
      <c r="D511" s="11">
        <v>10</v>
      </c>
      <c r="E511" s="32"/>
    </row>
    <row r="512" spans="1:5" x14ac:dyDescent="0.3">
      <c r="A512" t="s">
        <v>154</v>
      </c>
      <c r="B512" s="10">
        <v>8</v>
      </c>
      <c r="C512" t="s">
        <v>162</v>
      </c>
      <c r="D512" s="11">
        <v>12</v>
      </c>
      <c r="E512" s="32"/>
    </row>
    <row r="513" spans="1:5" x14ac:dyDescent="0.3">
      <c r="A513" t="s">
        <v>154</v>
      </c>
      <c r="B513" s="10">
        <v>8</v>
      </c>
      <c r="C513" t="s">
        <v>17</v>
      </c>
      <c r="D513" s="11">
        <v>13</v>
      </c>
      <c r="E513" s="32"/>
    </row>
    <row r="514" spans="1:5" x14ac:dyDescent="0.3">
      <c r="A514" t="s">
        <v>154</v>
      </c>
      <c r="B514" s="10">
        <v>8</v>
      </c>
      <c r="C514" t="s">
        <v>22</v>
      </c>
      <c r="D514" s="11">
        <v>11</v>
      </c>
      <c r="E514" s="32"/>
    </row>
    <row r="515" spans="1:5" x14ac:dyDescent="0.3">
      <c r="A515" t="s">
        <v>154</v>
      </c>
      <c r="B515" s="10">
        <v>8</v>
      </c>
      <c r="C515" t="s">
        <v>5</v>
      </c>
      <c r="D515" s="11">
        <v>12</v>
      </c>
      <c r="E515" s="32"/>
    </row>
    <row r="516" spans="1:5" x14ac:dyDescent="0.3">
      <c r="A516" t="s">
        <v>154</v>
      </c>
      <c r="B516" s="10">
        <v>8</v>
      </c>
      <c r="C516" t="s">
        <v>22</v>
      </c>
      <c r="D516" s="11">
        <v>18</v>
      </c>
      <c r="E516" s="32"/>
    </row>
    <row r="517" spans="1:5" x14ac:dyDescent="0.3">
      <c r="A517" t="s">
        <v>154</v>
      </c>
      <c r="B517" s="10">
        <v>8</v>
      </c>
      <c r="C517" t="s">
        <v>12</v>
      </c>
      <c r="D517" s="11">
        <v>13</v>
      </c>
      <c r="E517" s="32"/>
    </row>
    <row r="518" spans="1:5" x14ac:dyDescent="0.3">
      <c r="A518" t="s">
        <v>154</v>
      </c>
      <c r="B518" s="10">
        <v>8</v>
      </c>
      <c r="C518" t="s">
        <v>140</v>
      </c>
      <c r="D518" s="11">
        <v>9</v>
      </c>
      <c r="E518" s="32"/>
    </row>
    <row r="519" spans="1:5" x14ac:dyDescent="0.3">
      <c r="A519" t="s">
        <v>154</v>
      </c>
      <c r="B519" s="10">
        <v>8</v>
      </c>
      <c r="C519" t="s">
        <v>19</v>
      </c>
      <c r="D519" s="11">
        <v>11</v>
      </c>
      <c r="E519" s="32"/>
    </row>
    <row r="520" spans="1:5" x14ac:dyDescent="0.3">
      <c r="A520" t="s">
        <v>154</v>
      </c>
      <c r="B520" s="10">
        <v>8</v>
      </c>
      <c r="C520" t="s">
        <v>19</v>
      </c>
      <c r="D520" s="11">
        <v>11</v>
      </c>
      <c r="E520" s="32"/>
    </row>
    <row r="521" spans="1:5" x14ac:dyDescent="0.3">
      <c r="A521" t="s">
        <v>154</v>
      </c>
      <c r="B521" s="10">
        <v>9</v>
      </c>
      <c r="C521" t="s">
        <v>166</v>
      </c>
      <c r="D521" s="11">
        <v>10</v>
      </c>
      <c r="E521" s="32"/>
    </row>
    <row r="522" spans="1:5" x14ac:dyDescent="0.3">
      <c r="A522" t="s">
        <v>154</v>
      </c>
      <c r="B522" s="10">
        <v>9</v>
      </c>
      <c r="C522" t="s">
        <v>8</v>
      </c>
      <c r="D522" s="11">
        <v>16</v>
      </c>
      <c r="E522" s="32"/>
    </row>
    <row r="523" spans="1:5" x14ac:dyDescent="0.3">
      <c r="A523" t="s">
        <v>154</v>
      </c>
      <c r="B523" s="10">
        <v>7</v>
      </c>
      <c r="C523" t="s">
        <v>145</v>
      </c>
      <c r="D523" s="11">
        <v>10</v>
      </c>
      <c r="E523" s="32"/>
    </row>
    <row r="524" spans="1:5" x14ac:dyDescent="0.3">
      <c r="A524" t="s">
        <v>154</v>
      </c>
      <c r="B524" s="10">
        <v>6</v>
      </c>
      <c r="C524" t="s">
        <v>167</v>
      </c>
      <c r="D524" s="11">
        <v>11</v>
      </c>
      <c r="E524" s="32"/>
    </row>
    <row r="525" spans="1:5" x14ac:dyDescent="0.3">
      <c r="A525" t="s">
        <v>154</v>
      </c>
      <c r="B525" s="10">
        <v>5</v>
      </c>
      <c r="C525" t="s">
        <v>168</v>
      </c>
      <c r="D525" s="11">
        <v>15</v>
      </c>
      <c r="E525" s="32"/>
    </row>
    <row r="526" spans="1:5" x14ac:dyDescent="0.3">
      <c r="A526" t="s">
        <v>154</v>
      </c>
      <c r="B526" s="10">
        <v>5</v>
      </c>
      <c r="C526" t="s">
        <v>159</v>
      </c>
      <c r="D526" s="11">
        <v>14</v>
      </c>
      <c r="E526" s="32"/>
    </row>
    <row r="527" spans="1:5" x14ac:dyDescent="0.3">
      <c r="A527" t="s">
        <v>154</v>
      </c>
      <c r="B527" s="10">
        <v>5</v>
      </c>
      <c r="C527" t="s">
        <v>30</v>
      </c>
      <c r="D527" s="11">
        <v>13</v>
      </c>
      <c r="E527" s="32"/>
    </row>
    <row r="528" spans="1:5" x14ac:dyDescent="0.3">
      <c r="A528" t="s">
        <v>154</v>
      </c>
      <c r="B528" s="10">
        <v>5</v>
      </c>
      <c r="C528" t="s">
        <v>22</v>
      </c>
      <c r="D528" s="11">
        <v>11</v>
      </c>
      <c r="E528" s="32"/>
    </row>
    <row r="529" spans="1:5" x14ac:dyDescent="0.3">
      <c r="A529" t="s">
        <v>154</v>
      </c>
      <c r="B529" s="10">
        <v>5</v>
      </c>
      <c r="C529" t="s">
        <v>156</v>
      </c>
      <c r="D529" s="11">
        <v>13</v>
      </c>
      <c r="E529" s="32"/>
    </row>
    <row r="530" spans="1:5" x14ac:dyDescent="0.3">
      <c r="A530" t="s">
        <v>154</v>
      </c>
      <c r="B530" s="10">
        <v>5</v>
      </c>
      <c r="C530" t="s">
        <v>134</v>
      </c>
      <c r="D530" s="11">
        <v>10</v>
      </c>
      <c r="E530" s="32"/>
    </row>
    <row r="531" spans="1:5" x14ac:dyDescent="0.3">
      <c r="A531" t="s">
        <v>154</v>
      </c>
      <c r="B531" s="10">
        <v>4</v>
      </c>
      <c r="C531" t="s">
        <v>14</v>
      </c>
      <c r="D531" s="11">
        <v>12</v>
      </c>
      <c r="E531" s="32"/>
    </row>
    <row r="532" spans="1:5" x14ac:dyDescent="0.3">
      <c r="A532" t="s">
        <v>154</v>
      </c>
      <c r="B532" s="10">
        <v>4</v>
      </c>
      <c r="C532" t="s">
        <v>47</v>
      </c>
      <c r="D532" s="11">
        <v>16</v>
      </c>
      <c r="E532" s="32"/>
    </row>
    <row r="533" spans="1:5" x14ac:dyDescent="0.3">
      <c r="A533" t="s">
        <v>154</v>
      </c>
      <c r="B533" s="10">
        <v>4</v>
      </c>
      <c r="C533" t="s">
        <v>22</v>
      </c>
      <c r="D533" s="11">
        <v>11</v>
      </c>
      <c r="E533" s="32"/>
    </row>
    <row r="534" spans="1:5" x14ac:dyDescent="0.3">
      <c r="A534" t="s">
        <v>154</v>
      </c>
      <c r="B534" s="10">
        <v>4</v>
      </c>
      <c r="C534" t="s">
        <v>169</v>
      </c>
      <c r="D534" s="11">
        <v>11</v>
      </c>
      <c r="E534" s="32"/>
    </row>
    <row r="535" spans="1:5" x14ac:dyDescent="0.3">
      <c r="A535" t="s">
        <v>154</v>
      </c>
      <c r="B535" s="10">
        <v>4</v>
      </c>
      <c r="C535" t="s">
        <v>71</v>
      </c>
      <c r="D535" s="11">
        <v>8</v>
      </c>
      <c r="E535" s="32"/>
    </row>
    <row r="536" spans="1:5" x14ac:dyDescent="0.3">
      <c r="A536" t="s">
        <v>154</v>
      </c>
      <c r="B536" s="10">
        <v>4</v>
      </c>
      <c r="C536" t="s">
        <v>69</v>
      </c>
      <c r="D536" s="11">
        <v>14</v>
      </c>
      <c r="E536" s="32"/>
    </row>
    <row r="537" spans="1:5" x14ac:dyDescent="0.3">
      <c r="A537" t="s">
        <v>154</v>
      </c>
      <c r="B537" s="10">
        <v>4</v>
      </c>
      <c r="C537" t="s">
        <v>61</v>
      </c>
      <c r="D537" s="11">
        <v>11</v>
      </c>
      <c r="E537" s="32"/>
    </row>
    <row r="538" spans="1:5" x14ac:dyDescent="0.3">
      <c r="A538" t="s">
        <v>154</v>
      </c>
      <c r="B538" s="10">
        <v>4</v>
      </c>
      <c r="C538" t="s">
        <v>68</v>
      </c>
      <c r="D538" s="11">
        <v>13</v>
      </c>
      <c r="E538" s="32"/>
    </row>
    <row r="539" spans="1:5" x14ac:dyDescent="0.3">
      <c r="A539" t="s">
        <v>154</v>
      </c>
      <c r="B539" s="10">
        <v>4</v>
      </c>
      <c r="C539" t="s">
        <v>69</v>
      </c>
      <c r="D539" s="11">
        <v>9</v>
      </c>
      <c r="E539" s="32"/>
    </row>
    <row r="540" spans="1:5" x14ac:dyDescent="0.3">
      <c r="A540" t="s">
        <v>154</v>
      </c>
      <c r="B540" s="10">
        <v>4</v>
      </c>
      <c r="C540" t="s">
        <v>57</v>
      </c>
      <c r="D540" s="11">
        <v>13</v>
      </c>
      <c r="E540" s="32"/>
    </row>
    <row r="541" spans="1:5" x14ac:dyDescent="0.3">
      <c r="A541" t="s">
        <v>154</v>
      </c>
      <c r="B541" s="10">
        <v>4</v>
      </c>
      <c r="C541" t="s">
        <v>69</v>
      </c>
      <c r="D541" s="11">
        <v>8</v>
      </c>
      <c r="E541" s="32"/>
    </row>
    <row r="542" spans="1:5" x14ac:dyDescent="0.3">
      <c r="A542" t="s">
        <v>154</v>
      </c>
      <c r="B542" s="10">
        <v>4</v>
      </c>
      <c r="C542" t="s">
        <v>170</v>
      </c>
      <c r="D542" s="11">
        <v>6</v>
      </c>
      <c r="E542" s="32"/>
    </row>
    <row r="543" spans="1:5" x14ac:dyDescent="0.3">
      <c r="A543" t="s">
        <v>154</v>
      </c>
      <c r="B543" s="10">
        <v>4</v>
      </c>
      <c r="C543" t="s">
        <v>60</v>
      </c>
      <c r="D543" s="11">
        <v>9</v>
      </c>
      <c r="E543" s="32"/>
    </row>
    <row r="544" spans="1:5" x14ac:dyDescent="0.3">
      <c r="A544" t="s">
        <v>154</v>
      </c>
      <c r="B544" s="10">
        <v>3</v>
      </c>
      <c r="C544" t="s">
        <v>171</v>
      </c>
      <c r="D544" s="11">
        <v>13</v>
      </c>
      <c r="E544" s="32"/>
    </row>
    <row r="545" spans="1:5" x14ac:dyDescent="0.3">
      <c r="A545" t="s">
        <v>154</v>
      </c>
      <c r="B545" s="10">
        <v>3</v>
      </c>
      <c r="C545" t="s">
        <v>171</v>
      </c>
      <c r="D545" s="11">
        <v>7</v>
      </c>
      <c r="E545" s="32"/>
    </row>
    <row r="546" spans="1:5" x14ac:dyDescent="0.3">
      <c r="A546" t="s">
        <v>154</v>
      </c>
      <c r="B546" s="10">
        <v>3</v>
      </c>
      <c r="C546" t="s">
        <v>171</v>
      </c>
      <c r="D546" s="11">
        <v>12</v>
      </c>
      <c r="E546" s="32"/>
    </row>
    <row r="547" spans="1:5" x14ac:dyDescent="0.3">
      <c r="A547" t="s">
        <v>154</v>
      </c>
      <c r="B547" s="10">
        <v>3</v>
      </c>
      <c r="C547" t="s">
        <v>171</v>
      </c>
      <c r="D547" s="11">
        <v>6</v>
      </c>
      <c r="E547" s="32"/>
    </row>
    <row r="548" spans="1:5" x14ac:dyDescent="0.3">
      <c r="A548" t="s">
        <v>154</v>
      </c>
      <c r="B548" s="10">
        <v>3</v>
      </c>
      <c r="C548" t="s">
        <v>171</v>
      </c>
      <c r="D548" s="11">
        <v>5</v>
      </c>
      <c r="E548" s="32"/>
    </row>
    <row r="549" spans="1:5" x14ac:dyDescent="0.3">
      <c r="A549" t="s">
        <v>154</v>
      </c>
      <c r="B549" s="10">
        <v>3</v>
      </c>
      <c r="C549" t="s">
        <v>171</v>
      </c>
      <c r="D549" s="11">
        <v>4</v>
      </c>
      <c r="E549" s="32"/>
    </row>
    <row r="550" spans="1:5" x14ac:dyDescent="0.3">
      <c r="A550" t="s">
        <v>154</v>
      </c>
      <c r="B550" s="10">
        <v>3</v>
      </c>
      <c r="C550" t="s">
        <v>171</v>
      </c>
      <c r="D550" s="11">
        <v>3</v>
      </c>
      <c r="E550" s="32"/>
    </row>
    <row r="551" spans="1:5" x14ac:dyDescent="0.3">
      <c r="A551" t="s">
        <v>154</v>
      </c>
      <c r="B551" s="10">
        <v>3</v>
      </c>
      <c r="C551" t="s">
        <v>171</v>
      </c>
      <c r="D551" s="11">
        <v>7</v>
      </c>
      <c r="E551" s="32"/>
    </row>
    <row r="552" spans="1:5" x14ac:dyDescent="0.3">
      <c r="A552" t="s">
        <v>154</v>
      </c>
      <c r="B552" s="10">
        <v>3</v>
      </c>
      <c r="C552" t="s">
        <v>171</v>
      </c>
      <c r="D552" s="11">
        <v>15</v>
      </c>
      <c r="E552" s="32"/>
    </row>
    <row r="553" spans="1:5" x14ac:dyDescent="0.3">
      <c r="A553" t="s">
        <v>154</v>
      </c>
      <c r="B553" s="10">
        <v>3</v>
      </c>
      <c r="C553" t="s">
        <v>171</v>
      </c>
      <c r="D553" s="11">
        <v>9</v>
      </c>
      <c r="E553" s="32"/>
    </row>
    <row r="554" spans="1:5" x14ac:dyDescent="0.3">
      <c r="A554" t="s">
        <v>154</v>
      </c>
      <c r="B554" s="10">
        <v>3</v>
      </c>
      <c r="C554" t="s">
        <v>171</v>
      </c>
      <c r="D554" s="11">
        <v>9</v>
      </c>
      <c r="E554" s="32"/>
    </row>
    <row r="555" spans="1:5" x14ac:dyDescent="0.3">
      <c r="A555" t="s">
        <v>154</v>
      </c>
      <c r="B555" s="10">
        <v>3</v>
      </c>
      <c r="C555" t="s">
        <v>171</v>
      </c>
      <c r="D555" s="11">
        <v>6</v>
      </c>
      <c r="E555" s="32"/>
    </row>
    <row r="556" spans="1:5" x14ac:dyDescent="0.3">
      <c r="A556" t="s">
        <v>154</v>
      </c>
      <c r="B556" s="10">
        <v>3</v>
      </c>
      <c r="C556" t="s">
        <v>171</v>
      </c>
      <c r="D556" s="11">
        <v>10</v>
      </c>
      <c r="E556" s="32"/>
    </row>
    <row r="557" spans="1:5" x14ac:dyDescent="0.3">
      <c r="A557" t="s">
        <v>154</v>
      </c>
      <c r="B557" s="10">
        <v>3</v>
      </c>
      <c r="C557" t="s">
        <v>171</v>
      </c>
      <c r="D557" s="11">
        <v>6</v>
      </c>
      <c r="E557" s="32"/>
    </row>
    <row r="558" spans="1:5" x14ac:dyDescent="0.3">
      <c r="A558" t="s">
        <v>154</v>
      </c>
      <c r="B558" s="10">
        <v>3</v>
      </c>
      <c r="C558" t="s">
        <v>171</v>
      </c>
      <c r="D558" s="11">
        <v>10</v>
      </c>
      <c r="E558" s="32"/>
    </row>
    <row r="559" spans="1:5" x14ac:dyDescent="0.3">
      <c r="A559" t="s">
        <v>154</v>
      </c>
      <c r="B559" s="10">
        <v>3</v>
      </c>
      <c r="C559" t="s">
        <v>171</v>
      </c>
      <c r="D559" s="11">
        <v>12</v>
      </c>
      <c r="E559" s="32"/>
    </row>
    <row r="560" spans="1:5" x14ac:dyDescent="0.3">
      <c r="A560" t="s">
        <v>154</v>
      </c>
      <c r="B560" s="10">
        <v>3</v>
      </c>
      <c r="C560" t="s">
        <v>172</v>
      </c>
      <c r="D560" s="11">
        <v>4</v>
      </c>
      <c r="E560" s="32"/>
    </row>
    <row r="561" spans="1:5" x14ac:dyDescent="0.3">
      <c r="A561" t="s">
        <v>154</v>
      </c>
      <c r="B561" s="10">
        <v>3</v>
      </c>
      <c r="C561" t="s">
        <v>172</v>
      </c>
      <c r="D561" s="11">
        <v>4</v>
      </c>
      <c r="E561" s="32"/>
    </row>
    <row r="562" spans="1:5" x14ac:dyDescent="0.3">
      <c r="A562" t="s">
        <v>154</v>
      </c>
      <c r="B562" s="10">
        <v>3</v>
      </c>
      <c r="C562" t="s">
        <v>172</v>
      </c>
      <c r="D562" s="11">
        <v>9</v>
      </c>
      <c r="E562" s="32"/>
    </row>
    <row r="563" spans="1:5" x14ac:dyDescent="0.3">
      <c r="A563" t="s">
        <v>154</v>
      </c>
      <c r="B563" s="10">
        <v>3</v>
      </c>
      <c r="C563" t="s">
        <v>172</v>
      </c>
      <c r="D563" s="11">
        <v>6</v>
      </c>
      <c r="E563" s="32"/>
    </row>
    <row r="564" spans="1:5" x14ac:dyDescent="0.3">
      <c r="A564" t="s">
        <v>154</v>
      </c>
      <c r="B564" s="10">
        <v>3</v>
      </c>
      <c r="C564" t="s">
        <v>172</v>
      </c>
      <c r="D564" s="11">
        <v>9</v>
      </c>
      <c r="E564" s="32"/>
    </row>
    <row r="565" spans="1:5" x14ac:dyDescent="0.3">
      <c r="A565" t="s">
        <v>154</v>
      </c>
      <c r="B565" s="10">
        <v>3</v>
      </c>
      <c r="C565" t="s">
        <v>172</v>
      </c>
      <c r="D565" s="11">
        <v>10</v>
      </c>
      <c r="E565" s="32"/>
    </row>
    <row r="566" spans="1:5" x14ac:dyDescent="0.3">
      <c r="A566" t="s">
        <v>154</v>
      </c>
      <c r="B566" s="10">
        <v>3</v>
      </c>
      <c r="C566" t="s">
        <v>172</v>
      </c>
      <c r="D566" s="11">
        <v>13</v>
      </c>
      <c r="E566" s="32"/>
    </row>
    <row r="567" spans="1:5" x14ac:dyDescent="0.3">
      <c r="A567" t="s">
        <v>154</v>
      </c>
      <c r="B567" s="10">
        <v>3</v>
      </c>
      <c r="C567" t="s">
        <v>172</v>
      </c>
      <c r="D567" s="11">
        <v>8</v>
      </c>
      <c r="E567" s="32"/>
    </row>
    <row r="568" spans="1:5" x14ac:dyDescent="0.3">
      <c r="A568" t="s">
        <v>154</v>
      </c>
      <c r="B568" s="10">
        <v>3</v>
      </c>
      <c r="C568" t="s">
        <v>172</v>
      </c>
      <c r="D568" s="11">
        <v>6</v>
      </c>
      <c r="E568" s="32"/>
    </row>
    <row r="569" spans="1:5" x14ac:dyDescent="0.3">
      <c r="A569" t="s">
        <v>154</v>
      </c>
      <c r="B569" s="10">
        <v>3</v>
      </c>
      <c r="C569" t="s">
        <v>53</v>
      </c>
      <c r="D569" s="11">
        <v>7</v>
      </c>
      <c r="E569" s="32"/>
    </row>
    <row r="570" spans="1:5" x14ac:dyDescent="0.3">
      <c r="A570" t="s">
        <v>154</v>
      </c>
      <c r="B570" s="10">
        <v>3</v>
      </c>
      <c r="C570" t="s">
        <v>53</v>
      </c>
      <c r="D570" s="11">
        <v>6</v>
      </c>
      <c r="E570" s="32"/>
    </row>
    <row r="571" spans="1:5" x14ac:dyDescent="0.3">
      <c r="A571" t="s">
        <v>154</v>
      </c>
      <c r="B571" s="10">
        <v>3</v>
      </c>
      <c r="C571" t="s">
        <v>53</v>
      </c>
      <c r="D571" s="11">
        <v>9</v>
      </c>
      <c r="E571" s="32"/>
    </row>
    <row r="572" spans="1:5" x14ac:dyDescent="0.3">
      <c r="A572" t="s">
        <v>154</v>
      </c>
      <c r="B572" s="10">
        <v>3</v>
      </c>
      <c r="C572" t="s">
        <v>53</v>
      </c>
      <c r="D572" s="11">
        <v>7</v>
      </c>
      <c r="E572" s="32"/>
    </row>
    <row r="573" spans="1:5" x14ac:dyDescent="0.3">
      <c r="A573" t="s">
        <v>154</v>
      </c>
      <c r="B573" s="10">
        <v>3</v>
      </c>
      <c r="C573" t="s">
        <v>53</v>
      </c>
      <c r="D573" s="11">
        <v>5</v>
      </c>
      <c r="E573" s="32"/>
    </row>
    <row r="574" spans="1:5" x14ac:dyDescent="0.3">
      <c r="A574" t="s">
        <v>154</v>
      </c>
      <c r="B574" s="10">
        <v>3</v>
      </c>
      <c r="C574" t="s">
        <v>53</v>
      </c>
      <c r="D574" s="11">
        <v>8</v>
      </c>
      <c r="E574" s="32"/>
    </row>
    <row r="575" spans="1:5" x14ac:dyDescent="0.3">
      <c r="A575" t="s">
        <v>154</v>
      </c>
      <c r="B575" s="10">
        <v>3</v>
      </c>
      <c r="C575" t="s">
        <v>53</v>
      </c>
      <c r="D575" s="11">
        <v>8</v>
      </c>
      <c r="E575" s="32"/>
    </row>
    <row r="576" spans="1:5" x14ac:dyDescent="0.3">
      <c r="A576" t="s">
        <v>154</v>
      </c>
      <c r="B576" s="10">
        <v>3</v>
      </c>
      <c r="C576" t="s">
        <v>53</v>
      </c>
      <c r="D576" s="11">
        <v>9</v>
      </c>
      <c r="E576" s="32"/>
    </row>
    <row r="577" spans="1:5" x14ac:dyDescent="0.3">
      <c r="A577" t="s">
        <v>154</v>
      </c>
      <c r="B577" s="10">
        <v>3</v>
      </c>
      <c r="C577" t="s">
        <v>53</v>
      </c>
      <c r="D577" s="11">
        <v>9</v>
      </c>
      <c r="E577" s="32"/>
    </row>
    <row r="578" spans="1:5" x14ac:dyDescent="0.3">
      <c r="A578" t="s">
        <v>154</v>
      </c>
      <c r="B578" s="10">
        <v>3</v>
      </c>
      <c r="C578" t="s">
        <v>53</v>
      </c>
      <c r="D578" s="11">
        <v>4</v>
      </c>
      <c r="E578" s="32"/>
    </row>
    <row r="579" spans="1:5" x14ac:dyDescent="0.3">
      <c r="A579" t="s">
        <v>154</v>
      </c>
      <c r="B579" s="10">
        <v>3</v>
      </c>
      <c r="C579" t="s">
        <v>53</v>
      </c>
      <c r="D579" s="11">
        <v>12</v>
      </c>
      <c r="E579" s="32"/>
    </row>
    <row r="580" spans="1:5" x14ac:dyDescent="0.3">
      <c r="A580" t="s">
        <v>154</v>
      </c>
      <c r="B580" s="10">
        <v>3</v>
      </c>
      <c r="C580" t="s">
        <v>53</v>
      </c>
      <c r="D580" s="11">
        <v>9</v>
      </c>
      <c r="E580" s="32"/>
    </row>
    <row r="581" spans="1:5" x14ac:dyDescent="0.3">
      <c r="A581" t="s">
        <v>154</v>
      </c>
      <c r="B581" s="10">
        <v>3</v>
      </c>
      <c r="C581" t="s">
        <v>53</v>
      </c>
      <c r="D581" s="11">
        <v>7</v>
      </c>
      <c r="E581" s="32"/>
    </row>
    <row r="582" spans="1:5" x14ac:dyDescent="0.3">
      <c r="A582" t="s">
        <v>154</v>
      </c>
      <c r="B582" s="10">
        <v>3</v>
      </c>
      <c r="C582" t="s">
        <v>53</v>
      </c>
      <c r="D582" s="11">
        <v>4</v>
      </c>
      <c r="E582" s="32"/>
    </row>
    <row r="583" spans="1:5" x14ac:dyDescent="0.3">
      <c r="A583" t="s">
        <v>154</v>
      </c>
      <c r="B583" s="10">
        <v>3</v>
      </c>
      <c r="C583" t="s">
        <v>53</v>
      </c>
      <c r="D583" s="11">
        <v>6</v>
      </c>
      <c r="E583" s="32"/>
    </row>
    <row r="584" spans="1:5" x14ac:dyDescent="0.3">
      <c r="A584" t="s">
        <v>154</v>
      </c>
      <c r="B584" s="10">
        <v>3</v>
      </c>
      <c r="C584" t="s">
        <v>53</v>
      </c>
      <c r="D584" s="11">
        <v>5</v>
      </c>
      <c r="E584" s="32"/>
    </row>
    <row r="585" spans="1:5" x14ac:dyDescent="0.3">
      <c r="A585" t="s">
        <v>154</v>
      </c>
      <c r="B585" s="10">
        <v>3</v>
      </c>
      <c r="C585" t="s">
        <v>53</v>
      </c>
      <c r="D585" s="11">
        <v>8</v>
      </c>
      <c r="E585" s="32"/>
    </row>
    <row r="586" spans="1:5" x14ac:dyDescent="0.3">
      <c r="A586" t="s">
        <v>154</v>
      </c>
      <c r="B586" s="10">
        <v>3</v>
      </c>
      <c r="C586" t="s">
        <v>53</v>
      </c>
      <c r="D586" s="11">
        <v>7</v>
      </c>
      <c r="E586" s="32"/>
    </row>
    <row r="587" spans="1:5" x14ac:dyDescent="0.3">
      <c r="A587" t="s">
        <v>154</v>
      </c>
      <c r="B587" s="10">
        <v>3</v>
      </c>
      <c r="C587" t="s">
        <v>53</v>
      </c>
      <c r="D587" s="11">
        <v>8</v>
      </c>
      <c r="E587" s="32"/>
    </row>
    <row r="588" spans="1:5" x14ac:dyDescent="0.3">
      <c r="A588" t="s">
        <v>154</v>
      </c>
      <c r="B588" s="10">
        <v>3</v>
      </c>
      <c r="C588" t="s">
        <v>68</v>
      </c>
      <c r="D588" s="11">
        <v>11</v>
      </c>
      <c r="E588" s="32"/>
    </row>
    <row r="589" spans="1:5" x14ac:dyDescent="0.3">
      <c r="A589" t="s">
        <v>154</v>
      </c>
      <c r="B589" s="10">
        <v>3</v>
      </c>
      <c r="C589" t="s">
        <v>68</v>
      </c>
      <c r="D589" s="11">
        <v>10</v>
      </c>
      <c r="E589" s="32"/>
    </row>
    <row r="590" spans="1:5" x14ac:dyDescent="0.3">
      <c r="A590" t="s">
        <v>154</v>
      </c>
      <c r="B590" s="10">
        <v>3</v>
      </c>
      <c r="C590" t="s">
        <v>68</v>
      </c>
      <c r="D590" s="11">
        <v>7</v>
      </c>
      <c r="E590" s="32"/>
    </row>
    <row r="591" spans="1:5" x14ac:dyDescent="0.3">
      <c r="A591" t="s">
        <v>154</v>
      </c>
      <c r="B591" s="10">
        <v>3</v>
      </c>
      <c r="C591" t="s">
        <v>68</v>
      </c>
      <c r="D591" s="11">
        <v>7</v>
      </c>
      <c r="E591" s="32"/>
    </row>
    <row r="592" spans="1:5" x14ac:dyDescent="0.3">
      <c r="A592" t="s">
        <v>154</v>
      </c>
      <c r="B592" s="10">
        <v>3</v>
      </c>
      <c r="C592" t="s">
        <v>68</v>
      </c>
      <c r="D592" s="11">
        <v>11</v>
      </c>
      <c r="E592" s="32"/>
    </row>
    <row r="593" spans="1:5" x14ac:dyDescent="0.3">
      <c r="A593" t="s">
        <v>154</v>
      </c>
      <c r="B593" s="10">
        <v>3</v>
      </c>
      <c r="C593" t="s">
        <v>68</v>
      </c>
      <c r="D593" s="11">
        <v>7</v>
      </c>
      <c r="E593" s="32"/>
    </row>
    <row r="594" spans="1:5" x14ac:dyDescent="0.3">
      <c r="A594" t="s">
        <v>154</v>
      </c>
      <c r="B594" s="10">
        <v>3</v>
      </c>
      <c r="C594" t="s">
        <v>68</v>
      </c>
      <c r="D594" s="11">
        <v>13</v>
      </c>
      <c r="E594" s="32"/>
    </row>
    <row r="595" spans="1:5" x14ac:dyDescent="0.3">
      <c r="A595" t="s">
        <v>154</v>
      </c>
      <c r="B595" s="10">
        <v>3</v>
      </c>
      <c r="C595" t="s">
        <v>68</v>
      </c>
      <c r="D595" s="11">
        <v>4</v>
      </c>
      <c r="E595" s="32"/>
    </row>
    <row r="596" spans="1:5" x14ac:dyDescent="0.3">
      <c r="A596" t="s">
        <v>154</v>
      </c>
      <c r="B596" s="10">
        <v>3</v>
      </c>
      <c r="C596" t="s">
        <v>68</v>
      </c>
      <c r="D596" s="11">
        <v>9</v>
      </c>
      <c r="E596" s="32"/>
    </row>
    <row r="597" spans="1:5" x14ac:dyDescent="0.3">
      <c r="A597" t="s">
        <v>154</v>
      </c>
      <c r="B597" s="10">
        <v>3</v>
      </c>
      <c r="C597" t="s">
        <v>68</v>
      </c>
      <c r="D597" s="11">
        <v>7</v>
      </c>
      <c r="E597" s="32"/>
    </row>
    <row r="598" spans="1:5" x14ac:dyDescent="0.3">
      <c r="A598" t="s">
        <v>154</v>
      </c>
      <c r="B598" s="10">
        <v>3</v>
      </c>
      <c r="C598" t="s">
        <v>68</v>
      </c>
      <c r="D598" s="11">
        <v>5</v>
      </c>
      <c r="E598" s="32"/>
    </row>
    <row r="599" spans="1:5" x14ac:dyDescent="0.3">
      <c r="A599" t="s">
        <v>154</v>
      </c>
      <c r="B599" s="10">
        <v>3</v>
      </c>
      <c r="C599" t="s">
        <v>68</v>
      </c>
      <c r="D599" s="11">
        <v>10</v>
      </c>
      <c r="E599" s="32"/>
    </row>
    <row r="600" spans="1:5" x14ac:dyDescent="0.3">
      <c r="A600" t="s">
        <v>154</v>
      </c>
      <c r="B600" s="10">
        <v>3</v>
      </c>
      <c r="C600" t="s">
        <v>68</v>
      </c>
      <c r="D600" s="11">
        <v>9</v>
      </c>
      <c r="E600" s="32"/>
    </row>
    <row r="601" spans="1:5" x14ac:dyDescent="0.3">
      <c r="A601" t="s">
        <v>154</v>
      </c>
      <c r="B601" s="10">
        <v>3</v>
      </c>
      <c r="C601" t="s">
        <v>68</v>
      </c>
      <c r="D601" s="11">
        <v>12</v>
      </c>
      <c r="E601" s="32"/>
    </row>
    <row r="602" spans="1:5" x14ac:dyDescent="0.3">
      <c r="A602" t="s">
        <v>154</v>
      </c>
      <c r="B602" s="10">
        <v>3</v>
      </c>
      <c r="C602" t="s">
        <v>68</v>
      </c>
      <c r="D602" s="11">
        <v>4</v>
      </c>
      <c r="E602" s="32"/>
    </row>
    <row r="603" spans="1:5" x14ac:dyDescent="0.3">
      <c r="A603" t="s">
        <v>154</v>
      </c>
      <c r="B603" s="10">
        <v>3</v>
      </c>
      <c r="C603" t="s">
        <v>68</v>
      </c>
      <c r="D603" s="11">
        <v>4</v>
      </c>
      <c r="E603" s="32"/>
    </row>
    <row r="604" spans="1:5" x14ac:dyDescent="0.3">
      <c r="A604" t="s">
        <v>154</v>
      </c>
      <c r="B604" s="10">
        <v>3</v>
      </c>
      <c r="C604" t="s">
        <v>68</v>
      </c>
      <c r="D604" s="11">
        <v>7</v>
      </c>
      <c r="E604" s="32"/>
    </row>
    <row r="605" spans="1:5" x14ac:dyDescent="0.3">
      <c r="A605" t="s">
        <v>154</v>
      </c>
      <c r="B605" s="10">
        <v>3</v>
      </c>
      <c r="C605" t="s">
        <v>68</v>
      </c>
      <c r="D605" s="11">
        <v>7</v>
      </c>
      <c r="E605" s="32"/>
    </row>
    <row r="606" spans="1:5" x14ac:dyDescent="0.3">
      <c r="A606" t="s">
        <v>154</v>
      </c>
      <c r="B606" s="10">
        <v>3</v>
      </c>
      <c r="C606" t="s">
        <v>68</v>
      </c>
      <c r="D606" s="11">
        <v>4</v>
      </c>
      <c r="E606" s="32"/>
    </row>
    <row r="607" spans="1:5" x14ac:dyDescent="0.3">
      <c r="A607" t="s">
        <v>154</v>
      </c>
      <c r="B607" s="10">
        <v>3</v>
      </c>
      <c r="C607" t="s">
        <v>173</v>
      </c>
      <c r="D607" s="11">
        <v>11</v>
      </c>
      <c r="E607" s="32"/>
    </row>
    <row r="608" spans="1:5" x14ac:dyDescent="0.3">
      <c r="A608" t="s">
        <v>154</v>
      </c>
      <c r="B608" s="10">
        <v>3</v>
      </c>
      <c r="C608" t="s">
        <v>173</v>
      </c>
      <c r="D608" s="11">
        <v>10</v>
      </c>
      <c r="E608" s="32"/>
    </row>
    <row r="609" spans="1:5" x14ac:dyDescent="0.3">
      <c r="A609" t="s">
        <v>154</v>
      </c>
      <c r="B609" s="10">
        <v>3</v>
      </c>
      <c r="C609" t="s">
        <v>173</v>
      </c>
      <c r="D609" s="11">
        <v>4</v>
      </c>
      <c r="E609" s="32"/>
    </row>
    <row r="610" spans="1:5" x14ac:dyDescent="0.3">
      <c r="A610" t="s">
        <v>154</v>
      </c>
      <c r="B610" s="10">
        <v>3</v>
      </c>
      <c r="C610" t="s">
        <v>173</v>
      </c>
      <c r="D610" s="11">
        <v>9</v>
      </c>
      <c r="E610" s="32"/>
    </row>
    <row r="611" spans="1:5" x14ac:dyDescent="0.3">
      <c r="A611" t="s">
        <v>154</v>
      </c>
      <c r="B611" s="10">
        <v>3</v>
      </c>
      <c r="C611" t="s">
        <v>173</v>
      </c>
      <c r="D611" s="11">
        <v>3</v>
      </c>
      <c r="E611" s="32"/>
    </row>
    <row r="612" spans="1:5" x14ac:dyDescent="0.3">
      <c r="A612" t="s">
        <v>154</v>
      </c>
      <c r="B612" s="10">
        <v>3</v>
      </c>
      <c r="C612" t="s">
        <v>173</v>
      </c>
      <c r="D612" s="11">
        <v>10</v>
      </c>
      <c r="E612" s="32"/>
    </row>
    <row r="613" spans="1:5" x14ac:dyDescent="0.3">
      <c r="A613" t="s">
        <v>154</v>
      </c>
      <c r="B613" s="10">
        <v>3</v>
      </c>
      <c r="C613" t="s">
        <v>173</v>
      </c>
      <c r="D613" s="11">
        <v>8</v>
      </c>
      <c r="E613" s="32"/>
    </row>
    <row r="614" spans="1:5" x14ac:dyDescent="0.3">
      <c r="A614" t="s">
        <v>154</v>
      </c>
      <c r="B614" s="10">
        <v>3</v>
      </c>
      <c r="C614" t="s">
        <v>173</v>
      </c>
      <c r="D614" s="11">
        <v>5</v>
      </c>
      <c r="E614" s="32"/>
    </row>
    <row r="615" spans="1:5" x14ac:dyDescent="0.3">
      <c r="A615" t="s">
        <v>154</v>
      </c>
      <c r="B615" s="10">
        <v>3</v>
      </c>
      <c r="C615" t="s">
        <v>173</v>
      </c>
      <c r="D615" s="11">
        <v>5</v>
      </c>
      <c r="E615" s="32"/>
    </row>
    <row r="616" spans="1:5" x14ac:dyDescent="0.3">
      <c r="A616" t="s">
        <v>154</v>
      </c>
      <c r="B616" s="10">
        <v>3</v>
      </c>
      <c r="C616" t="s">
        <v>173</v>
      </c>
      <c r="D616" s="11">
        <v>4</v>
      </c>
      <c r="E616" s="32"/>
    </row>
    <row r="617" spans="1:5" x14ac:dyDescent="0.3">
      <c r="A617" t="s">
        <v>154</v>
      </c>
      <c r="B617" s="10">
        <v>3</v>
      </c>
      <c r="C617" t="s">
        <v>173</v>
      </c>
      <c r="D617" s="11">
        <v>5</v>
      </c>
      <c r="E617" s="32"/>
    </row>
    <row r="618" spans="1:5" x14ac:dyDescent="0.3">
      <c r="A618" t="s">
        <v>154</v>
      </c>
      <c r="B618" s="10">
        <v>3</v>
      </c>
      <c r="C618" t="s">
        <v>173</v>
      </c>
      <c r="D618" s="11">
        <v>6</v>
      </c>
      <c r="E618" s="32"/>
    </row>
    <row r="619" spans="1:5" x14ac:dyDescent="0.3">
      <c r="A619" t="s">
        <v>154</v>
      </c>
      <c r="B619" s="10">
        <v>2</v>
      </c>
      <c r="C619" t="s">
        <v>97</v>
      </c>
      <c r="D619" s="11">
        <v>12</v>
      </c>
      <c r="E619" s="32"/>
    </row>
    <row r="620" spans="1:5" x14ac:dyDescent="0.3">
      <c r="A620" t="s">
        <v>154</v>
      </c>
      <c r="B620" s="10">
        <v>2</v>
      </c>
      <c r="C620" t="s">
        <v>97</v>
      </c>
      <c r="D620" s="11">
        <v>9</v>
      </c>
      <c r="E620" s="32"/>
    </row>
    <row r="621" spans="1:5" x14ac:dyDescent="0.3">
      <c r="A621" t="s">
        <v>154</v>
      </c>
      <c r="B621" s="10">
        <v>2</v>
      </c>
      <c r="C621" t="s">
        <v>97</v>
      </c>
      <c r="D621" s="11">
        <v>10</v>
      </c>
      <c r="E621" s="32"/>
    </row>
    <row r="622" spans="1:5" x14ac:dyDescent="0.3">
      <c r="A622" t="s">
        <v>154</v>
      </c>
      <c r="B622" s="10">
        <v>2</v>
      </c>
      <c r="C622" t="s">
        <v>97</v>
      </c>
      <c r="D622" s="11">
        <v>5</v>
      </c>
      <c r="E622" s="32"/>
    </row>
    <row r="623" spans="1:5" x14ac:dyDescent="0.3">
      <c r="A623" t="s">
        <v>154</v>
      </c>
      <c r="B623" s="10">
        <v>2</v>
      </c>
      <c r="C623" t="s">
        <v>65</v>
      </c>
      <c r="D623" s="11">
        <v>3</v>
      </c>
      <c r="E623" s="32"/>
    </row>
    <row r="624" spans="1:5" x14ac:dyDescent="0.3">
      <c r="A624" t="s">
        <v>154</v>
      </c>
      <c r="B624" s="10">
        <v>2</v>
      </c>
      <c r="C624" t="s">
        <v>65</v>
      </c>
      <c r="D624" s="11">
        <v>6</v>
      </c>
      <c r="E624" s="32"/>
    </row>
    <row r="625" spans="1:5" x14ac:dyDescent="0.3">
      <c r="A625" t="s">
        <v>154</v>
      </c>
      <c r="B625" s="10">
        <v>2</v>
      </c>
      <c r="C625" t="s">
        <v>65</v>
      </c>
      <c r="D625" s="11">
        <v>4</v>
      </c>
      <c r="E625" s="32"/>
    </row>
    <row r="626" spans="1:5" x14ac:dyDescent="0.3">
      <c r="A626" t="s">
        <v>154</v>
      </c>
      <c r="B626" s="10">
        <v>2</v>
      </c>
      <c r="C626" t="s">
        <v>65</v>
      </c>
      <c r="D626" s="11">
        <v>10</v>
      </c>
      <c r="E626" s="32"/>
    </row>
    <row r="627" spans="1:5" x14ac:dyDescent="0.3">
      <c r="A627" t="s">
        <v>154</v>
      </c>
      <c r="B627" s="10">
        <v>2</v>
      </c>
      <c r="C627" t="s">
        <v>65</v>
      </c>
      <c r="D627" s="11">
        <v>5</v>
      </c>
      <c r="E627" s="32"/>
    </row>
    <row r="628" spans="1:5" x14ac:dyDescent="0.3">
      <c r="A628" t="s">
        <v>154</v>
      </c>
      <c r="B628" s="10">
        <v>2</v>
      </c>
      <c r="C628" t="s">
        <v>65</v>
      </c>
      <c r="D628" s="11">
        <v>3</v>
      </c>
      <c r="E628" s="32"/>
    </row>
    <row r="629" spans="1:5" x14ac:dyDescent="0.3">
      <c r="A629" t="s">
        <v>154</v>
      </c>
      <c r="B629" s="10">
        <v>2</v>
      </c>
      <c r="C629" t="s">
        <v>65</v>
      </c>
      <c r="D629" s="11">
        <v>4</v>
      </c>
      <c r="E629" s="32"/>
    </row>
    <row r="630" spans="1:5" x14ac:dyDescent="0.3">
      <c r="A630" t="s">
        <v>154</v>
      </c>
      <c r="B630" s="10">
        <v>2</v>
      </c>
      <c r="C630" t="s">
        <v>65</v>
      </c>
      <c r="D630" s="11">
        <v>4</v>
      </c>
      <c r="E630" s="32"/>
    </row>
    <row r="631" spans="1:5" x14ac:dyDescent="0.3">
      <c r="A631" t="s">
        <v>154</v>
      </c>
      <c r="B631" s="10">
        <v>2</v>
      </c>
      <c r="C631" t="s">
        <v>65</v>
      </c>
      <c r="D631" s="11">
        <v>5</v>
      </c>
      <c r="E631" s="32"/>
    </row>
    <row r="632" spans="1:5" x14ac:dyDescent="0.3">
      <c r="A632" t="s">
        <v>154</v>
      </c>
      <c r="B632" s="10">
        <v>2</v>
      </c>
      <c r="C632" t="s">
        <v>65</v>
      </c>
      <c r="D632" s="11">
        <v>3</v>
      </c>
      <c r="E632" s="32"/>
    </row>
    <row r="633" spans="1:5" x14ac:dyDescent="0.3">
      <c r="A633" t="s">
        <v>154</v>
      </c>
      <c r="B633" s="10">
        <v>2</v>
      </c>
      <c r="C633" t="s">
        <v>65</v>
      </c>
      <c r="D633" s="11">
        <v>9</v>
      </c>
      <c r="E633" s="32"/>
    </row>
    <row r="634" spans="1:5" x14ac:dyDescent="0.3">
      <c r="A634" t="s">
        <v>154</v>
      </c>
      <c r="B634" s="10">
        <v>2</v>
      </c>
      <c r="C634" t="s">
        <v>65</v>
      </c>
      <c r="D634" s="11">
        <v>4</v>
      </c>
      <c r="E634" s="32"/>
    </row>
    <row r="635" spans="1:5" x14ac:dyDescent="0.3">
      <c r="A635" t="s">
        <v>154</v>
      </c>
      <c r="B635" s="10">
        <v>2</v>
      </c>
      <c r="C635" t="s">
        <v>58</v>
      </c>
      <c r="D635" s="11">
        <v>5</v>
      </c>
      <c r="E635" s="32"/>
    </row>
    <row r="636" spans="1:5" x14ac:dyDescent="0.3">
      <c r="A636" t="s">
        <v>154</v>
      </c>
      <c r="B636" s="10">
        <v>2</v>
      </c>
      <c r="C636" t="s">
        <v>58</v>
      </c>
      <c r="D636" s="11">
        <v>6</v>
      </c>
      <c r="E636" s="32"/>
    </row>
    <row r="637" spans="1:5" x14ac:dyDescent="0.3">
      <c r="A637" t="s">
        <v>154</v>
      </c>
      <c r="B637" s="10">
        <v>2</v>
      </c>
      <c r="C637" t="s">
        <v>58</v>
      </c>
      <c r="D637" s="11">
        <v>7</v>
      </c>
      <c r="E637" s="32"/>
    </row>
    <row r="638" spans="1:5" x14ac:dyDescent="0.3">
      <c r="A638" t="s">
        <v>154</v>
      </c>
      <c r="B638" s="10">
        <v>2</v>
      </c>
      <c r="C638" t="s">
        <v>58</v>
      </c>
      <c r="D638" s="11">
        <v>8</v>
      </c>
      <c r="E638" s="32"/>
    </row>
    <row r="639" spans="1:5" x14ac:dyDescent="0.3">
      <c r="A639" t="s">
        <v>154</v>
      </c>
      <c r="B639" s="10">
        <v>2</v>
      </c>
      <c r="C639" t="s">
        <v>58</v>
      </c>
      <c r="D639" s="11">
        <v>4</v>
      </c>
      <c r="E639" s="32"/>
    </row>
    <row r="640" spans="1:5" x14ac:dyDescent="0.3">
      <c r="A640" t="s">
        <v>154</v>
      </c>
      <c r="B640" s="10">
        <v>2</v>
      </c>
      <c r="C640" t="s">
        <v>58</v>
      </c>
      <c r="D640" s="11">
        <v>6</v>
      </c>
      <c r="E640" s="32"/>
    </row>
    <row r="641" spans="1:5" x14ac:dyDescent="0.3">
      <c r="A641" t="s">
        <v>154</v>
      </c>
      <c r="B641" s="10">
        <v>2</v>
      </c>
      <c r="C641" t="s">
        <v>174</v>
      </c>
      <c r="D641" s="11">
        <v>4</v>
      </c>
      <c r="E641" s="32"/>
    </row>
    <row r="642" spans="1:5" x14ac:dyDescent="0.3">
      <c r="A642" t="s">
        <v>154</v>
      </c>
      <c r="B642" s="10">
        <v>2</v>
      </c>
      <c r="C642" t="s">
        <v>174</v>
      </c>
      <c r="D642" s="11">
        <v>4</v>
      </c>
      <c r="E642" s="32"/>
    </row>
    <row r="643" spans="1:5" x14ac:dyDescent="0.3">
      <c r="A643" t="s">
        <v>154</v>
      </c>
      <c r="B643" s="10">
        <v>2</v>
      </c>
      <c r="C643" t="s">
        <v>174</v>
      </c>
      <c r="D643" s="11">
        <v>5</v>
      </c>
      <c r="E643" s="32"/>
    </row>
    <row r="644" spans="1:5" x14ac:dyDescent="0.3">
      <c r="A644" t="s">
        <v>154</v>
      </c>
      <c r="B644" s="10">
        <v>2</v>
      </c>
      <c r="C644" t="s">
        <v>174</v>
      </c>
      <c r="D644" s="11">
        <v>6</v>
      </c>
      <c r="E644" s="32"/>
    </row>
    <row r="645" spans="1:5" x14ac:dyDescent="0.3">
      <c r="A645" t="s">
        <v>154</v>
      </c>
      <c r="B645" s="10">
        <v>2</v>
      </c>
      <c r="C645" t="s">
        <v>174</v>
      </c>
      <c r="D645" s="11">
        <v>4</v>
      </c>
      <c r="E645" s="32"/>
    </row>
    <row r="646" spans="1:5" x14ac:dyDescent="0.3">
      <c r="A646" t="s">
        <v>154</v>
      </c>
      <c r="B646" s="10">
        <v>2</v>
      </c>
      <c r="C646" t="s">
        <v>174</v>
      </c>
      <c r="D646" s="11">
        <v>5</v>
      </c>
      <c r="E646" s="32"/>
    </row>
    <row r="647" spans="1:5" x14ac:dyDescent="0.3">
      <c r="A647" t="s">
        <v>154</v>
      </c>
      <c r="B647" s="10">
        <v>2</v>
      </c>
      <c r="C647" t="s">
        <v>174</v>
      </c>
      <c r="D647" s="11">
        <v>5</v>
      </c>
      <c r="E647" s="32"/>
    </row>
    <row r="648" spans="1:5" x14ac:dyDescent="0.3">
      <c r="A648" t="s">
        <v>154</v>
      </c>
      <c r="B648" s="10">
        <v>2</v>
      </c>
      <c r="C648" t="s">
        <v>174</v>
      </c>
      <c r="D648" s="11">
        <v>3</v>
      </c>
      <c r="E648" s="32"/>
    </row>
    <row r="649" spans="1:5" x14ac:dyDescent="0.3">
      <c r="A649" t="s">
        <v>154</v>
      </c>
      <c r="B649" s="10">
        <v>2</v>
      </c>
      <c r="C649" t="s">
        <v>174</v>
      </c>
      <c r="D649" s="11">
        <v>3</v>
      </c>
      <c r="E649" s="32"/>
    </row>
    <row r="650" spans="1:5" x14ac:dyDescent="0.3">
      <c r="A650" t="s">
        <v>154</v>
      </c>
      <c r="B650" s="10">
        <v>2</v>
      </c>
      <c r="C650" t="s">
        <v>174</v>
      </c>
      <c r="D650" s="11">
        <v>6</v>
      </c>
      <c r="E650" s="32"/>
    </row>
    <row r="651" spans="1:5" x14ac:dyDescent="0.3">
      <c r="A651" t="s">
        <v>154</v>
      </c>
      <c r="B651" s="10">
        <v>2</v>
      </c>
      <c r="C651" t="s">
        <v>174</v>
      </c>
      <c r="D651" s="11">
        <v>4</v>
      </c>
      <c r="E651" s="32"/>
    </row>
    <row r="652" spans="1:5" x14ac:dyDescent="0.3">
      <c r="A652" t="s">
        <v>154</v>
      </c>
      <c r="B652" s="10">
        <v>2</v>
      </c>
      <c r="C652" t="s">
        <v>174</v>
      </c>
      <c r="D652" s="11">
        <v>6</v>
      </c>
      <c r="E652" s="32"/>
    </row>
    <row r="653" spans="1:5" x14ac:dyDescent="0.3">
      <c r="A653" t="s">
        <v>154</v>
      </c>
      <c r="B653" s="10">
        <v>2</v>
      </c>
      <c r="C653" t="s">
        <v>174</v>
      </c>
      <c r="D653" s="11">
        <v>3</v>
      </c>
      <c r="E653" s="32"/>
    </row>
    <row r="654" spans="1:5" x14ac:dyDescent="0.3">
      <c r="A654" t="s">
        <v>154</v>
      </c>
      <c r="B654" s="10">
        <v>2</v>
      </c>
      <c r="C654" t="s">
        <v>174</v>
      </c>
      <c r="D654" s="11">
        <v>3</v>
      </c>
      <c r="E654" s="32"/>
    </row>
    <row r="655" spans="1:5" x14ac:dyDescent="0.3">
      <c r="A655" t="s">
        <v>154</v>
      </c>
      <c r="B655" s="10">
        <v>2</v>
      </c>
      <c r="C655" t="s">
        <v>174</v>
      </c>
      <c r="D655" s="11">
        <v>5</v>
      </c>
      <c r="E655" s="32"/>
    </row>
    <row r="656" spans="1:5" x14ac:dyDescent="0.3">
      <c r="A656" t="s">
        <v>154</v>
      </c>
      <c r="B656" s="10">
        <v>2</v>
      </c>
      <c r="C656" t="s">
        <v>174</v>
      </c>
      <c r="D656" s="11">
        <v>2</v>
      </c>
      <c r="E656" s="32"/>
    </row>
    <row r="657" spans="1:5" x14ac:dyDescent="0.3">
      <c r="A657" t="s">
        <v>154</v>
      </c>
      <c r="B657" s="10">
        <v>2</v>
      </c>
      <c r="C657" t="s">
        <v>174</v>
      </c>
      <c r="D657" s="11">
        <v>4</v>
      </c>
      <c r="E657" s="32"/>
    </row>
    <row r="658" spans="1:5" x14ac:dyDescent="0.3">
      <c r="A658" t="s">
        <v>154</v>
      </c>
      <c r="B658" s="10">
        <v>2</v>
      </c>
      <c r="C658" t="s">
        <v>174</v>
      </c>
      <c r="D658" s="11">
        <v>4</v>
      </c>
      <c r="E658" s="32"/>
    </row>
    <row r="659" spans="1:5" x14ac:dyDescent="0.3">
      <c r="A659" t="s">
        <v>154</v>
      </c>
      <c r="B659" s="10">
        <v>2</v>
      </c>
      <c r="C659" t="s">
        <v>174</v>
      </c>
      <c r="D659" s="11">
        <v>3</v>
      </c>
      <c r="E659" s="32"/>
    </row>
    <row r="660" spans="1:5" x14ac:dyDescent="0.3">
      <c r="A660" t="s">
        <v>154</v>
      </c>
      <c r="B660" s="10">
        <v>2</v>
      </c>
      <c r="C660" t="s">
        <v>174</v>
      </c>
      <c r="D660" s="11">
        <v>4</v>
      </c>
      <c r="E660" s="32"/>
    </row>
    <row r="661" spans="1:5" x14ac:dyDescent="0.3">
      <c r="A661" t="s">
        <v>154</v>
      </c>
      <c r="B661" s="10">
        <v>2</v>
      </c>
      <c r="C661" t="s">
        <v>174</v>
      </c>
      <c r="D661" s="11">
        <v>3</v>
      </c>
      <c r="E661" s="32"/>
    </row>
    <row r="662" spans="1:5" x14ac:dyDescent="0.3">
      <c r="A662" t="s">
        <v>154</v>
      </c>
      <c r="B662" s="10">
        <v>2</v>
      </c>
      <c r="C662" t="s">
        <v>174</v>
      </c>
      <c r="D662" s="11">
        <v>3</v>
      </c>
      <c r="E662" s="32"/>
    </row>
    <row r="663" spans="1:5" x14ac:dyDescent="0.3">
      <c r="A663" t="s">
        <v>154</v>
      </c>
      <c r="B663" s="10">
        <v>2</v>
      </c>
      <c r="C663" t="s">
        <v>174</v>
      </c>
      <c r="D663" s="11">
        <v>3</v>
      </c>
      <c r="E663" s="32"/>
    </row>
    <row r="664" spans="1:5" x14ac:dyDescent="0.3">
      <c r="A664" t="s">
        <v>154</v>
      </c>
      <c r="B664" s="10">
        <v>2</v>
      </c>
      <c r="C664" t="s">
        <v>174</v>
      </c>
      <c r="D664" s="11">
        <v>3</v>
      </c>
      <c r="E664" s="32"/>
    </row>
    <row r="665" spans="1:5" x14ac:dyDescent="0.3">
      <c r="A665" t="s">
        <v>154</v>
      </c>
      <c r="B665" s="10">
        <v>2</v>
      </c>
      <c r="C665" t="s">
        <v>174</v>
      </c>
      <c r="D665" s="11">
        <v>4</v>
      </c>
      <c r="E665" s="32"/>
    </row>
    <row r="666" spans="1:5" x14ac:dyDescent="0.3">
      <c r="A666" t="s">
        <v>154</v>
      </c>
      <c r="B666" s="10">
        <v>2</v>
      </c>
      <c r="C666" t="s">
        <v>174</v>
      </c>
      <c r="D666" s="11">
        <v>4</v>
      </c>
      <c r="E666" s="32"/>
    </row>
    <row r="667" spans="1:5" x14ac:dyDescent="0.3">
      <c r="A667" t="s">
        <v>154</v>
      </c>
      <c r="B667" s="10">
        <v>2</v>
      </c>
      <c r="C667" t="s">
        <v>174</v>
      </c>
      <c r="D667" s="11">
        <v>4</v>
      </c>
      <c r="E667" s="32"/>
    </row>
    <row r="668" spans="1:5" x14ac:dyDescent="0.3">
      <c r="A668" t="s">
        <v>154</v>
      </c>
      <c r="B668" s="10">
        <v>2</v>
      </c>
      <c r="C668" t="s">
        <v>174</v>
      </c>
      <c r="D668" s="11">
        <v>5</v>
      </c>
      <c r="E668" s="32"/>
    </row>
    <row r="669" spans="1:5" x14ac:dyDescent="0.3">
      <c r="A669" t="s">
        <v>154</v>
      </c>
      <c r="B669" s="10">
        <v>2</v>
      </c>
      <c r="C669" t="s">
        <v>174</v>
      </c>
      <c r="D669" s="11">
        <v>4</v>
      </c>
      <c r="E669" s="32"/>
    </row>
    <row r="670" spans="1:5" x14ac:dyDescent="0.3">
      <c r="A670" t="s">
        <v>154</v>
      </c>
      <c r="B670" s="10">
        <v>2</v>
      </c>
      <c r="C670" t="s">
        <v>174</v>
      </c>
      <c r="D670" s="11">
        <v>5</v>
      </c>
      <c r="E670" s="32"/>
    </row>
    <row r="671" spans="1:5" x14ac:dyDescent="0.3">
      <c r="A671" t="s">
        <v>154</v>
      </c>
      <c r="B671" s="10">
        <v>2</v>
      </c>
      <c r="C671" t="s">
        <v>174</v>
      </c>
      <c r="D671" s="11">
        <v>3</v>
      </c>
      <c r="E671" s="32"/>
    </row>
    <row r="672" spans="1:5" x14ac:dyDescent="0.3">
      <c r="A672" t="s">
        <v>154</v>
      </c>
      <c r="B672" s="10">
        <v>2</v>
      </c>
      <c r="C672" t="s">
        <v>174</v>
      </c>
      <c r="D672" s="11">
        <v>4</v>
      </c>
      <c r="E672" s="32"/>
    </row>
    <row r="673" spans="1:5" x14ac:dyDescent="0.3">
      <c r="A673" t="s">
        <v>154</v>
      </c>
      <c r="B673" s="10">
        <v>2</v>
      </c>
      <c r="C673" t="s">
        <v>174</v>
      </c>
      <c r="D673" s="11">
        <v>3</v>
      </c>
      <c r="E673" s="32"/>
    </row>
    <row r="674" spans="1:5" x14ac:dyDescent="0.3">
      <c r="A674" t="s">
        <v>154</v>
      </c>
      <c r="B674" s="10">
        <v>2</v>
      </c>
      <c r="C674" t="s">
        <v>59</v>
      </c>
      <c r="D674" s="11">
        <v>10</v>
      </c>
      <c r="E674" s="32"/>
    </row>
    <row r="675" spans="1:5" x14ac:dyDescent="0.3">
      <c r="A675" t="s">
        <v>154</v>
      </c>
      <c r="B675" s="10">
        <v>2</v>
      </c>
      <c r="C675" t="s">
        <v>59</v>
      </c>
      <c r="D675" s="11">
        <v>5</v>
      </c>
      <c r="E675" s="32"/>
    </row>
    <row r="676" spans="1:5" x14ac:dyDescent="0.3">
      <c r="A676" t="s">
        <v>154</v>
      </c>
      <c r="B676" s="10">
        <v>2</v>
      </c>
      <c r="C676" t="s">
        <v>59</v>
      </c>
      <c r="D676" s="11">
        <v>5</v>
      </c>
      <c r="E676" s="32"/>
    </row>
    <row r="677" spans="1:5" x14ac:dyDescent="0.3">
      <c r="A677" t="s">
        <v>154</v>
      </c>
      <c r="B677" s="10">
        <v>2</v>
      </c>
      <c r="C677" t="s">
        <v>59</v>
      </c>
      <c r="D677" s="11">
        <v>4</v>
      </c>
      <c r="E677" s="32"/>
    </row>
    <row r="678" spans="1:5" x14ac:dyDescent="0.3">
      <c r="A678" t="s">
        <v>154</v>
      </c>
      <c r="B678" s="10">
        <v>2</v>
      </c>
      <c r="C678" t="s">
        <v>59</v>
      </c>
      <c r="D678" s="11">
        <v>6</v>
      </c>
      <c r="E678" s="32"/>
    </row>
    <row r="679" spans="1:5" x14ac:dyDescent="0.3">
      <c r="A679" t="s">
        <v>176</v>
      </c>
      <c r="B679" s="10">
        <v>6</v>
      </c>
      <c r="C679" t="s">
        <v>171</v>
      </c>
      <c r="D679" s="11">
        <v>9</v>
      </c>
      <c r="E679" s="33"/>
    </row>
    <row r="680" spans="1:5" x14ac:dyDescent="0.3">
      <c r="A680" t="s">
        <v>176</v>
      </c>
      <c r="B680" s="10">
        <v>5</v>
      </c>
      <c r="C680" t="s">
        <v>58</v>
      </c>
      <c r="D680" s="11">
        <v>16</v>
      </c>
      <c r="E680" s="33"/>
    </row>
    <row r="681" spans="1:5" x14ac:dyDescent="0.3">
      <c r="A681" t="s">
        <v>176</v>
      </c>
      <c r="B681" s="10">
        <v>5</v>
      </c>
      <c r="C681" t="s">
        <v>177</v>
      </c>
      <c r="D681" s="11">
        <v>9</v>
      </c>
      <c r="E681" s="33"/>
    </row>
    <row r="682" spans="1:5" x14ac:dyDescent="0.3">
      <c r="A682" t="s">
        <v>176</v>
      </c>
      <c r="B682" s="10">
        <v>5</v>
      </c>
      <c r="C682" t="s">
        <v>55</v>
      </c>
      <c r="D682" s="11">
        <v>13</v>
      </c>
      <c r="E682" s="33"/>
    </row>
    <row r="683" spans="1:5" x14ac:dyDescent="0.3">
      <c r="A683" t="s">
        <v>176</v>
      </c>
      <c r="B683" s="10">
        <v>4</v>
      </c>
      <c r="C683" t="s">
        <v>90</v>
      </c>
      <c r="D683" s="11">
        <v>10</v>
      </c>
      <c r="E683" s="33"/>
    </row>
    <row r="684" spans="1:5" x14ac:dyDescent="0.3">
      <c r="A684" t="s">
        <v>176</v>
      </c>
      <c r="B684" s="10">
        <v>4</v>
      </c>
      <c r="C684" t="s">
        <v>177</v>
      </c>
      <c r="D684" s="11">
        <v>8</v>
      </c>
      <c r="E684" s="33"/>
    </row>
    <row r="685" spans="1:5" x14ac:dyDescent="0.3">
      <c r="A685" t="s">
        <v>176</v>
      </c>
      <c r="B685" s="10">
        <v>4</v>
      </c>
      <c r="C685" t="s">
        <v>66</v>
      </c>
      <c r="D685" s="11">
        <v>6</v>
      </c>
      <c r="E685" s="33"/>
    </row>
    <row r="686" spans="1:5" x14ac:dyDescent="0.3">
      <c r="A686" t="s">
        <v>176</v>
      </c>
      <c r="B686" s="10">
        <v>4</v>
      </c>
      <c r="C686" t="s">
        <v>97</v>
      </c>
      <c r="D686" s="11">
        <v>8</v>
      </c>
      <c r="E686" s="33"/>
    </row>
    <row r="687" spans="1:5" x14ac:dyDescent="0.3">
      <c r="A687" t="s">
        <v>176</v>
      </c>
      <c r="B687" s="10">
        <v>4</v>
      </c>
      <c r="C687" t="s">
        <v>52</v>
      </c>
      <c r="D687" s="11">
        <v>11</v>
      </c>
      <c r="E687" s="33"/>
    </row>
    <row r="688" spans="1:5" x14ac:dyDescent="0.3">
      <c r="A688" t="s">
        <v>176</v>
      </c>
      <c r="B688" s="10">
        <v>4</v>
      </c>
      <c r="C688" t="s">
        <v>178</v>
      </c>
      <c r="D688" s="11">
        <v>8</v>
      </c>
      <c r="E688" s="33"/>
    </row>
    <row r="689" spans="1:5" x14ac:dyDescent="0.3">
      <c r="A689" t="s">
        <v>176</v>
      </c>
      <c r="B689" s="10">
        <v>4</v>
      </c>
      <c r="C689" t="s">
        <v>55</v>
      </c>
      <c r="D689" s="11">
        <v>8</v>
      </c>
      <c r="E689" s="33"/>
    </row>
    <row r="690" spans="1:5" x14ac:dyDescent="0.3">
      <c r="A690" t="s">
        <v>176</v>
      </c>
      <c r="B690" s="10">
        <v>4</v>
      </c>
      <c r="C690" t="s">
        <v>63</v>
      </c>
      <c r="D690" s="11">
        <v>10</v>
      </c>
      <c r="E690" s="33"/>
    </row>
    <row r="691" spans="1:5" x14ac:dyDescent="0.3">
      <c r="A691" t="s">
        <v>176</v>
      </c>
      <c r="B691" s="10">
        <v>4</v>
      </c>
      <c r="C691" t="s">
        <v>171</v>
      </c>
      <c r="D691" s="11">
        <v>8</v>
      </c>
      <c r="E691" s="33"/>
    </row>
    <row r="692" spans="1:5" x14ac:dyDescent="0.3">
      <c r="A692" t="s">
        <v>176</v>
      </c>
      <c r="B692" s="10">
        <v>4</v>
      </c>
      <c r="C692" t="s">
        <v>174</v>
      </c>
      <c r="D692" s="11">
        <v>9</v>
      </c>
      <c r="E692" s="33"/>
    </row>
    <row r="693" spans="1:5" x14ac:dyDescent="0.3">
      <c r="A693" t="s">
        <v>176</v>
      </c>
      <c r="B693" s="10">
        <v>4</v>
      </c>
      <c r="C693" t="s">
        <v>56</v>
      </c>
      <c r="D693" s="11">
        <v>9</v>
      </c>
      <c r="E693" s="33"/>
    </row>
    <row r="694" spans="1:5" x14ac:dyDescent="0.3">
      <c r="A694" t="s">
        <v>176</v>
      </c>
      <c r="B694" s="10">
        <v>4</v>
      </c>
      <c r="C694" t="s">
        <v>55</v>
      </c>
      <c r="D694" s="11">
        <v>10</v>
      </c>
      <c r="E694" s="33"/>
    </row>
    <row r="695" spans="1:5" x14ac:dyDescent="0.3">
      <c r="A695" t="s">
        <v>176</v>
      </c>
      <c r="B695" s="10">
        <v>4</v>
      </c>
      <c r="C695" t="s">
        <v>66</v>
      </c>
      <c r="D695" s="11">
        <v>8</v>
      </c>
      <c r="E695" s="33"/>
    </row>
    <row r="696" spans="1:5" x14ac:dyDescent="0.3">
      <c r="A696" t="s">
        <v>176</v>
      </c>
      <c r="B696" s="10">
        <v>4</v>
      </c>
      <c r="C696" t="s">
        <v>58</v>
      </c>
      <c r="D696" s="11">
        <v>8</v>
      </c>
      <c r="E696" s="33"/>
    </row>
    <row r="697" spans="1:5" x14ac:dyDescent="0.3">
      <c r="A697" t="s">
        <v>176</v>
      </c>
      <c r="B697" s="10">
        <v>4</v>
      </c>
      <c r="C697" t="s">
        <v>178</v>
      </c>
      <c r="D697" s="11">
        <v>10</v>
      </c>
      <c r="E697" s="33"/>
    </row>
    <row r="698" spans="1:5" x14ac:dyDescent="0.3">
      <c r="A698" t="s">
        <v>176</v>
      </c>
      <c r="B698" s="10">
        <v>4</v>
      </c>
      <c r="C698" t="s">
        <v>76</v>
      </c>
      <c r="D698" s="11">
        <v>9</v>
      </c>
      <c r="E698" s="33"/>
    </row>
    <row r="699" spans="1:5" x14ac:dyDescent="0.3">
      <c r="A699" t="s">
        <v>176</v>
      </c>
      <c r="B699" s="10">
        <v>4</v>
      </c>
      <c r="C699" t="s">
        <v>66</v>
      </c>
      <c r="D699" s="11">
        <v>2</v>
      </c>
      <c r="E699" s="33"/>
    </row>
    <row r="700" spans="1:5" x14ac:dyDescent="0.3">
      <c r="A700" t="s">
        <v>176</v>
      </c>
      <c r="B700" s="10">
        <v>4</v>
      </c>
      <c r="C700" t="s">
        <v>62</v>
      </c>
      <c r="D700" s="11">
        <v>7</v>
      </c>
      <c r="E700" s="33"/>
    </row>
    <row r="701" spans="1:5" x14ac:dyDescent="0.3">
      <c r="A701" t="s">
        <v>176</v>
      </c>
      <c r="B701" s="10">
        <v>4</v>
      </c>
      <c r="C701" t="s">
        <v>62</v>
      </c>
      <c r="D701" s="11">
        <v>7</v>
      </c>
      <c r="E701" s="33"/>
    </row>
    <row r="702" spans="1:5" x14ac:dyDescent="0.3">
      <c r="A702" t="s">
        <v>176</v>
      </c>
      <c r="B702" s="10">
        <v>4</v>
      </c>
      <c r="C702" t="s">
        <v>66</v>
      </c>
      <c r="D702" s="11">
        <v>6</v>
      </c>
      <c r="E702" s="33"/>
    </row>
    <row r="703" spans="1:5" x14ac:dyDescent="0.3">
      <c r="A703" t="s">
        <v>176</v>
      </c>
      <c r="B703" s="10">
        <v>4</v>
      </c>
      <c r="C703" t="s">
        <v>59</v>
      </c>
      <c r="D703" s="11">
        <v>8</v>
      </c>
      <c r="E703" s="33"/>
    </row>
    <row r="704" spans="1:5" x14ac:dyDescent="0.3">
      <c r="A704" t="s">
        <v>176</v>
      </c>
      <c r="B704" s="10">
        <v>4</v>
      </c>
      <c r="C704" t="s">
        <v>179</v>
      </c>
      <c r="D704" s="11">
        <v>10</v>
      </c>
      <c r="E704" s="33"/>
    </row>
    <row r="705" spans="1:5" x14ac:dyDescent="0.3">
      <c r="A705" t="s">
        <v>176</v>
      </c>
      <c r="B705" s="10">
        <v>4</v>
      </c>
      <c r="C705" t="s">
        <v>171</v>
      </c>
      <c r="D705" s="11">
        <v>5</v>
      </c>
      <c r="E705" s="33"/>
    </row>
    <row r="706" spans="1:5" x14ac:dyDescent="0.3">
      <c r="A706" t="s">
        <v>176</v>
      </c>
      <c r="B706" s="10">
        <v>4</v>
      </c>
      <c r="C706" t="s">
        <v>70</v>
      </c>
      <c r="D706" s="11">
        <v>6</v>
      </c>
      <c r="E706" s="33"/>
    </row>
    <row r="707" spans="1:5" x14ac:dyDescent="0.3">
      <c r="A707" t="s">
        <v>176</v>
      </c>
      <c r="B707" s="10">
        <v>4</v>
      </c>
      <c r="C707" t="s">
        <v>55</v>
      </c>
      <c r="D707" s="11">
        <v>7</v>
      </c>
      <c r="E707" s="33"/>
    </row>
    <row r="708" spans="1:5" x14ac:dyDescent="0.3">
      <c r="A708" t="s">
        <v>176</v>
      </c>
      <c r="B708" s="10">
        <v>4</v>
      </c>
      <c r="C708" t="s">
        <v>68</v>
      </c>
      <c r="D708" s="11">
        <v>4</v>
      </c>
      <c r="E708" s="33"/>
    </row>
    <row r="709" spans="1:5" x14ac:dyDescent="0.3">
      <c r="A709" t="s">
        <v>176</v>
      </c>
      <c r="B709" s="10">
        <v>4</v>
      </c>
      <c r="C709" t="s">
        <v>52</v>
      </c>
      <c r="D709" s="11">
        <v>11</v>
      </c>
      <c r="E709" s="33"/>
    </row>
    <row r="710" spans="1:5" x14ac:dyDescent="0.3">
      <c r="A710" t="s">
        <v>176</v>
      </c>
      <c r="B710" s="10">
        <v>3</v>
      </c>
      <c r="C710" t="s">
        <v>59</v>
      </c>
      <c r="D710" s="11">
        <v>9</v>
      </c>
      <c r="E710" s="33"/>
    </row>
    <row r="711" spans="1:5" x14ac:dyDescent="0.3">
      <c r="A711" t="s">
        <v>176</v>
      </c>
      <c r="B711" s="10">
        <v>3</v>
      </c>
      <c r="C711" t="s">
        <v>59</v>
      </c>
      <c r="D711" s="11">
        <v>6</v>
      </c>
      <c r="E711" s="33"/>
    </row>
    <row r="712" spans="1:5" x14ac:dyDescent="0.3">
      <c r="A712" t="s">
        <v>176</v>
      </c>
      <c r="B712" s="10">
        <v>3</v>
      </c>
      <c r="C712" t="s">
        <v>59</v>
      </c>
      <c r="D712" s="11">
        <v>9</v>
      </c>
      <c r="E712" s="33"/>
    </row>
    <row r="713" spans="1:5" x14ac:dyDescent="0.3">
      <c r="A713" t="s">
        <v>176</v>
      </c>
      <c r="B713" s="10">
        <v>3</v>
      </c>
      <c r="C713" t="s">
        <v>59</v>
      </c>
      <c r="D713" s="11">
        <v>8</v>
      </c>
      <c r="E713" s="33"/>
    </row>
    <row r="714" spans="1:5" x14ac:dyDescent="0.3">
      <c r="A714" t="s">
        <v>176</v>
      </c>
      <c r="B714" s="10">
        <v>3</v>
      </c>
      <c r="C714" t="s">
        <v>59</v>
      </c>
      <c r="D714" s="11">
        <v>7</v>
      </c>
      <c r="E714" s="33"/>
    </row>
    <row r="715" spans="1:5" x14ac:dyDescent="0.3">
      <c r="A715" t="s">
        <v>176</v>
      </c>
      <c r="B715" s="10">
        <v>3</v>
      </c>
      <c r="C715" t="s">
        <v>59</v>
      </c>
      <c r="D715" s="11">
        <v>8</v>
      </c>
      <c r="E715" s="33"/>
    </row>
    <row r="716" spans="1:5" x14ac:dyDescent="0.3">
      <c r="A716" t="s">
        <v>176</v>
      </c>
      <c r="B716" s="10">
        <v>3</v>
      </c>
      <c r="C716" t="s">
        <v>59</v>
      </c>
      <c r="D716" s="11">
        <v>13</v>
      </c>
      <c r="E716" s="33"/>
    </row>
    <row r="717" spans="1:5" x14ac:dyDescent="0.3">
      <c r="A717" t="s">
        <v>176</v>
      </c>
      <c r="B717" s="10">
        <v>3</v>
      </c>
      <c r="C717" t="s">
        <v>59</v>
      </c>
      <c r="D717" s="11">
        <v>12</v>
      </c>
      <c r="E717" s="33"/>
    </row>
    <row r="718" spans="1:5" x14ac:dyDescent="0.3">
      <c r="A718" t="s">
        <v>176</v>
      </c>
      <c r="B718" s="10">
        <v>3</v>
      </c>
      <c r="C718" t="s">
        <v>59</v>
      </c>
      <c r="D718" s="11">
        <v>13</v>
      </c>
      <c r="E718" s="33"/>
    </row>
    <row r="719" spans="1:5" x14ac:dyDescent="0.3">
      <c r="A719" t="s">
        <v>176</v>
      </c>
      <c r="B719" s="10">
        <v>3</v>
      </c>
      <c r="C719" t="s">
        <v>59</v>
      </c>
      <c r="D719" s="11">
        <v>13</v>
      </c>
      <c r="E719" s="33"/>
    </row>
    <row r="720" spans="1:5" x14ac:dyDescent="0.3">
      <c r="A720" t="s">
        <v>176</v>
      </c>
      <c r="B720" s="10">
        <v>3</v>
      </c>
      <c r="C720" t="s">
        <v>59</v>
      </c>
      <c r="D720" s="11">
        <v>8</v>
      </c>
      <c r="E720" s="33"/>
    </row>
    <row r="721" spans="1:5" x14ac:dyDescent="0.3">
      <c r="A721" t="s">
        <v>176</v>
      </c>
      <c r="B721" s="10">
        <v>3</v>
      </c>
      <c r="C721" t="s">
        <v>59</v>
      </c>
      <c r="D721" s="11">
        <v>9</v>
      </c>
      <c r="E721" s="33"/>
    </row>
    <row r="722" spans="1:5" x14ac:dyDescent="0.3">
      <c r="A722" t="s">
        <v>176</v>
      </c>
      <c r="B722" s="10">
        <v>3</v>
      </c>
      <c r="C722" t="s">
        <v>59</v>
      </c>
      <c r="D722" s="11">
        <v>9</v>
      </c>
      <c r="E722" s="33"/>
    </row>
    <row r="723" spans="1:5" x14ac:dyDescent="0.3">
      <c r="A723" t="s">
        <v>176</v>
      </c>
      <c r="B723" s="10">
        <v>3</v>
      </c>
      <c r="C723" t="s">
        <v>59</v>
      </c>
      <c r="D723" s="11">
        <v>3</v>
      </c>
      <c r="E723" s="33"/>
    </row>
    <row r="724" spans="1:5" x14ac:dyDescent="0.3">
      <c r="A724" t="s">
        <v>176</v>
      </c>
      <c r="B724" s="10">
        <v>3</v>
      </c>
      <c r="C724" t="s">
        <v>59</v>
      </c>
      <c r="D724" s="11">
        <v>7</v>
      </c>
      <c r="E724" s="33"/>
    </row>
    <row r="725" spans="1:5" x14ac:dyDescent="0.3">
      <c r="A725" t="s">
        <v>176</v>
      </c>
      <c r="B725" s="10">
        <v>3</v>
      </c>
      <c r="C725" t="s">
        <v>59</v>
      </c>
      <c r="D725" s="11">
        <v>5</v>
      </c>
      <c r="E725" s="33"/>
    </row>
    <row r="726" spans="1:5" x14ac:dyDescent="0.3">
      <c r="A726" t="s">
        <v>176</v>
      </c>
      <c r="B726" s="10">
        <v>3</v>
      </c>
      <c r="C726" t="s">
        <v>59</v>
      </c>
      <c r="D726" s="11">
        <v>10</v>
      </c>
      <c r="E726" s="33"/>
    </row>
    <row r="727" spans="1:5" x14ac:dyDescent="0.3">
      <c r="A727" t="s">
        <v>176</v>
      </c>
      <c r="B727" s="10">
        <v>3</v>
      </c>
      <c r="C727" t="s">
        <v>52</v>
      </c>
      <c r="D727" s="11">
        <v>10</v>
      </c>
      <c r="E727" s="33"/>
    </row>
    <row r="728" spans="1:5" x14ac:dyDescent="0.3">
      <c r="A728" t="s">
        <v>176</v>
      </c>
      <c r="B728" s="10">
        <v>3</v>
      </c>
      <c r="C728" t="s">
        <v>52</v>
      </c>
      <c r="D728" s="11">
        <v>10</v>
      </c>
      <c r="E728" s="33"/>
    </row>
    <row r="729" spans="1:5" x14ac:dyDescent="0.3">
      <c r="A729" t="s">
        <v>176</v>
      </c>
      <c r="B729" s="10">
        <v>3</v>
      </c>
      <c r="C729" t="s">
        <v>52</v>
      </c>
      <c r="D729" s="11">
        <v>12</v>
      </c>
      <c r="E729" s="33"/>
    </row>
    <row r="730" spans="1:5" x14ac:dyDescent="0.3">
      <c r="A730" t="s">
        <v>176</v>
      </c>
      <c r="B730" s="10">
        <v>3</v>
      </c>
      <c r="C730" t="s">
        <v>52</v>
      </c>
      <c r="D730" s="11">
        <v>7</v>
      </c>
      <c r="E730" s="33"/>
    </row>
    <row r="731" spans="1:5" x14ac:dyDescent="0.3">
      <c r="A731" t="s">
        <v>176</v>
      </c>
      <c r="B731" s="10">
        <v>3</v>
      </c>
      <c r="C731" t="s">
        <v>52</v>
      </c>
      <c r="D731" s="11">
        <v>9</v>
      </c>
      <c r="E731" s="33"/>
    </row>
    <row r="732" spans="1:5" x14ac:dyDescent="0.3">
      <c r="A732" t="s">
        <v>176</v>
      </c>
      <c r="B732" s="10">
        <v>3</v>
      </c>
      <c r="C732" t="s">
        <v>52</v>
      </c>
      <c r="D732" s="11">
        <v>9</v>
      </c>
      <c r="E732" s="33"/>
    </row>
    <row r="733" spans="1:5" x14ac:dyDescent="0.3">
      <c r="A733" t="s">
        <v>176</v>
      </c>
      <c r="B733" s="10">
        <v>3</v>
      </c>
      <c r="C733" t="s">
        <v>52</v>
      </c>
      <c r="D733" s="11">
        <v>13</v>
      </c>
      <c r="E733" s="33"/>
    </row>
    <row r="734" spans="1:5" x14ac:dyDescent="0.3">
      <c r="A734" t="s">
        <v>176</v>
      </c>
      <c r="B734" s="10">
        <v>3</v>
      </c>
      <c r="C734" t="s">
        <v>52</v>
      </c>
      <c r="D734" s="11">
        <v>7</v>
      </c>
      <c r="E734" s="33"/>
    </row>
    <row r="735" spans="1:5" x14ac:dyDescent="0.3">
      <c r="A735" t="s">
        <v>176</v>
      </c>
      <c r="B735" s="10">
        <v>3</v>
      </c>
      <c r="C735" t="s">
        <v>52</v>
      </c>
      <c r="D735" s="11">
        <v>8</v>
      </c>
      <c r="E735" s="33"/>
    </row>
    <row r="736" spans="1:5" x14ac:dyDescent="0.3">
      <c r="A736" t="s">
        <v>176</v>
      </c>
      <c r="B736" s="10">
        <v>3</v>
      </c>
      <c r="C736" t="s">
        <v>52</v>
      </c>
      <c r="D736" s="11">
        <v>12</v>
      </c>
      <c r="E736" s="33"/>
    </row>
    <row r="737" spans="1:5" x14ac:dyDescent="0.3">
      <c r="A737" t="s">
        <v>176</v>
      </c>
      <c r="B737" s="10">
        <v>3</v>
      </c>
      <c r="C737" t="s">
        <v>52</v>
      </c>
      <c r="D737" s="11">
        <v>8</v>
      </c>
      <c r="E737" s="33"/>
    </row>
    <row r="738" spans="1:5" x14ac:dyDescent="0.3">
      <c r="A738" t="s">
        <v>176</v>
      </c>
      <c r="B738" s="10">
        <v>3</v>
      </c>
      <c r="C738" t="s">
        <v>52</v>
      </c>
      <c r="D738" s="11">
        <v>12</v>
      </c>
      <c r="E738" s="33"/>
    </row>
    <row r="739" spans="1:5" x14ac:dyDescent="0.3">
      <c r="A739" t="s">
        <v>176</v>
      </c>
      <c r="B739" s="10">
        <v>3</v>
      </c>
      <c r="C739" t="s">
        <v>52</v>
      </c>
      <c r="D739" s="11">
        <v>11</v>
      </c>
      <c r="E739" s="33"/>
    </row>
    <row r="740" spans="1:5" x14ac:dyDescent="0.3">
      <c r="A740" t="s">
        <v>176</v>
      </c>
      <c r="B740" s="10">
        <v>3</v>
      </c>
      <c r="C740" t="s">
        <v>52</v>
      </c>
      <c r="D740" s="11">
        <v>10</v>
      </c>
      <c r="E740" s="33"/>
    </row>
    <row r="741" spans="1:5" x14ac:dyDescent="0.3">
      <c r="A741" t="s">
        <v>176</v>
      </c>
      <c r="B741" s="10">
        <v>3</v>
      </c>
      <c r="C741" t="s">
        <v>52</v>
      </c>
      <c r="D741" s="11">
        <v>9</v>
      </c>
      <c r="E741" s="33"/>
    </row>
    <row r="742" spans="1:5" x14ac:dyDescent="0.3">
      <c r="A742" t="s">
        <v>176</v>
      </c>
      <c r="B742" s="10">
        <v>3</v>
      </c>
      <c r="C742" t="s">
        <v>52</v>
      </c>
      <c r="D742" s="11">
        <v>8</v>
      </c>
      <c r="E742" s="33"/>
    </row>
    <row r="743" spans="1:5" x14ac:dyDescent="0.3">
      <c r="A743" t="s">
        <v>176</v>
      </c>
      <c r="B743" s="10">
        <v>3</v>
      </c>
      <c r="C743" t="s">
        <v>52</v>
      </c>
      <c r="D743" s="11">
        <v>7</v>
      </c>
      <c r="E743" s="33"/>
    </row>
    <row r="744" spans="1:5" x14ac:dyDescent="0.3">
      <c r="A744" t="s">
        <v>176</v>
      </c>
      <c r="B744" s="10">
        <v>3</v>
      </c>
      <c r="C744" t="s">
        <v>52</v>
      </c>
      <c r="D744" s="11">
        <v>4</v>
      </c>
      <c r="E744" s="33"/>
    </row>
    <row r="745" spans="1:5" x14ac:dyDescent="0.3">
      <c r="A745" t="s">
        <v>176</v>
      </c>
      <c r="B745" s="10">
        <v>3</v>
      </c>
      <c r="C745" t="s">
        <v>52</v>
      </c>
      <c r="D745" s="11">
        <v>7</v>
      </c>
      <c r="E745" s="33"/>
    </row>
    <row r="746" spans="1:5" x14ac:dyDescent="0.3">
      <c r="A746" t="s">
        <v>176</v>
      </c>
      <c r="B746" s="10">
        <v>3</v>
      </c>
      <c r="C746" t="s">
        <v>76</v>
      </c>
      <c r="D746" s="11">
        <v>9</v>
      </c>
      <c r="E746" s="33"/>
    </row>
    <row r="747" spans="1:5" x14ac:dyDescent="0.3">
      <c r="A747" t="s">
        <v>176</v>
      </c>
      <c r="B747" s="10">
        <v>3</v>
      </c>
      <c r="C747" t="s">
        <v>76</v>
      </c>
      <c r="D747" s="11">
        <v>9</v>
      </c>
      <c r="E747" s="33"/>
    </row>
    <row r="748" spans="1:5" x14ac:dyDescent="0.3">
      <c r="A748" t="s">
        <v>176</v>
      </c>
      <c r="B748" s="10">
        <v>3</v>
      </c>
      <c r="C748" t="s">
        <v>76</v>
      </c>
      <c r="D748" s="11">
        <v>12</v>
      </c>
      <c r="E748" s="33"/>
    </row>
    <row r="749" spans="1:5" x14ac:dyDescent="0.3">
      <c r="A749" t="s">
        <v>176</v>
      </c>
      <c r="B749" s="10">
        <v>3</v>
      </c>
      <c r="C749" t="s">
        <v>76</v>
      </c>
      <c r="D749" s="11">
        <v>7</v>
      </c>
      <c r="E749" s="33"/>
    </row>
    <row r="750" spans="1:5" x14ac:dyDescent="0.3">
      <c r="A750" t="s">
        <v>176</v>
      </c>
      <c r="B750" s="10">
        <v>3</v>
      </c>
      <c r="C750" t="s">
        <v>76</v>
      </c>
      <c r="D750" s="11">
        <v>7</v>
      </c>
      <c r="E750" s="33"/>
    </row>
    <row r="751" spans="1:5" x14ac:dyDescent="0.3">
      <c r="A751" t="s">
        <v>176</v>
      </c>
      <c r="B751" s="10">
        <v>3</v>
      </c>
      <c r="C751" t="s">
        <v>76</v>
      </c>
      <c r="D751" s="11">
        <v>8</v>
      </c>
      <c r="E751" s="33"/>
    </row>
    <row r="752" spans="1:5" x14ac:dyDescent="0.3">
      <c r="A752" t="s">
        <v>176</v>
      </c>
      <c r="B752" s="10">
        <v>3</v>
      </c>
      <c r="C752" t="s">
        <v>76</v>
      </c>
      <c r="D752" s="11">
        <v>9</v>
      </c>
      <c r="E752" s="33"/>
    </row>
    <row r="753" spans="1:5" x14ac:dyDescent="0.3">
      <c r="A753" t="s">
        <v>176</v>
      </c>
      <c r="B753" s="10">
        <v>3</v>
      </c>
      <c r="C753" t="s">
        <v>76</v>
      </c>
      <c r="D753" s="11">
        <v>12</v>
      </c>
      <c r="E753" s="33"/>
    </row>
    <row r="754" spans="1:5" x14ac:dyDescent="0.3">
      <c r="A754" t="s">
        <v>176</v>
      </c>
      <c r="B754" s="10">
        <v>3</v>
      </c>
      <c r="C754" t="s">
        <v>76</v>
      </c>
      <c r="D754" s="11">
        <v>7</v>
      </c>
      <c r="E754" s="33"/>
    </row>
    <row r="755" spans="1:5" x14ac:dyDescent="0.3">
      <c r="A755" t="s">
        <v>176</v>
      </c>
      <c r="B755" s="10">
        <v>3</v>
      </c>
      <c r="C755" t="s">
        <v>76</v>
      </c>
      <c r="D755" s="11">
        <v>8</v>
      </c>
      <c r="E755" s="33"/>
    </row>
    <row r="756" spans="1:5" x14ac:dyDescent="0.3">
      <c r="A756" t="s">
        <v>176</v>
      </c>
      <c r="B756" s="10">
        <v>3</v>
      </c>
      <c r="C756" t="s">
        <v>76</v>
      </c>
      <c r="D756" s="11">
        <v>3</v>
      </c>
      <c r="E756" s="33"/>
    </row>
    <row r="757" spans="1:5" x14ac:dyDescent="0.3">
      <c r="A757" t="s">
        <v>176</v>
      </c>
      <c r="B757" s="10">
        <v>3</v>
      </c>
      <c r="C757" t="s">
        <v>76</v>
      </c>
      <c r="D757" s="11">
        <v>8</v>
      </c>
      <c r="E757" s="33"/>
    </row>
    <row r="758" spans="1:5" x14ac:dyDescent="0.3">
      <c r="A758" t="s">
        <v>176</v>
      </c>
      <c r="B758" s="10">
        <v>3</v>
      </c>
      <c r="C758" t="s">
        <v>76</v>
      </c>
      <c r="D758" s="11">
        <v>7</v>
      </c>
      <c r="E758" s="33"/>
    </row>
    <row r="759" spans="1:5" x14ac:dyDescent="0.3">
      <c r="A759" t="s">
        <v>176</v>
      </c>
      <c r="B759" s="10">
        <v>3</v>
      </c>
      <c r="C759" t="s">
        <v>76</v>
      </c>
      <c r="D759" s="11">
        <v>7</v>
      </c>
      <c r="E759" s="33"/>
    </row>
    <row r="760" spans="1:5" x14ac:dyDescent="0.3">
      <c r="A760" t="s">
        <v>176</v>
      </c>
      <c r="B760" s="10">
        <v>3</v>
      </c>
      <c r="C760" t="s">
        <v>76</v>
      </c>
      <c r="D760" s="11">
        <v>5</v>
      </c>
      <c r="E760" s="33"/>
    </row>
    <row r="761" spans="1:5" x14ac:dyDescent="0.3">
      <c r="A761" t="s">
        <v>176</v>
      </c>
      <c r="B761" s="10">
        <v>3</v>
      </c>
      <c r="C761" t="s">
        <v>76</v>
      </c>
      <c r="D761" s="11">
        <v>12</v>
      </c>
      <c r="E761" s="33"/>
    </row>
    <row r="762" spans="1:5" x14ac:dyDescent="0.3">
      <c r="A762" t="s">
        <v>176</v>
      </c>
      <c r="B762" s="10">
        <v>3</v>
      </c>
      <c r="C762" t="s">
        <v>76</v>
      </c>
      <c r="D762" s="11">
        <v>9</v>
      </c>
      <c r="E762" s="33"/>
    </row>
    <row r="763" spans="1:5" x14ac:dyDescent="0.3">
      <c r="A763" t="s">
        <v>176</v>
      </c>
      <c r="B763" s="10">
        <v>3</v>
      </c>
      <c r="C763" t="s">
        <v>76</v>
      </c>
      <c r="D763" s="11">
        <v>7</v>
      </c>
      <c r="E763" s="33"/>
    </row>
    <row r="764" spans="1:5" x14ac:dyDescent="0.3">
      <c r="A764" t="s">
        <v>176</v>
      </c>
      <c r="B764" s="10">
        <v>3</v>
      </c>
      <c r="C764" t="s">
        <v>76</v>
      </c>
      <c r="D764" s="11">
        <v>11</v>
      </c>
      <c r="E764" s="33"/>
    </row>
    <row r="765" spans="1:5" x14ac:dyDescent="0.3">
      <c r="A765" t="s">
        <v>176</v>
      </c>
      <c r="B765" s="10">
        <v>3</v>
      </c>
      <c r="C765" t="s">
        <v>76</v>
      </c>
      <c r="D765" s="11">
        <v>10</v>
      </c>
      <c r="E765" s="33"/>
    </row>
    <row r="766" spans="1:5" x14ac:dyDescent="0.3">
      <c r="A766" t="s">
        <v>176</v>
      </c>
      <c r="B766" s="10">
        <v>3</v>
      </c>
      <c r="C766" t="s">
        <v>76</v>
      </c>
      <c r="D766" s="11">
        <v>8</v>
      </c>
      <c r="E766" s="33"/>
    </row>
    <row r="767" spans="1:5" x14ac:dyDescent="0.3">
      <c r="A767" t="s">
        <v>176</v>
      </c>
      <c r="B767" s="10">
        <v>3</v>
      </c>
      <c r="C767" t="s">
        <v>76</v>
      </c>
      <c r="D767" s="11">
        <v>8</v>
      </c>
      <c r="E767" s="33"/>
    </row>
    <row r="768" spans="1:5" x14ac:dyDescent="0.3">
      <c r="A768" t="s">
        <v>176</v>
      </c>
      <c r="B768" s="10">
        <v>3</v>
      </c>
      <c r="C768" t="s">
        <v>76</v>
      </c>
      <c r="D768" s="11">
        <v>11</v>
      </c>
      <c r="E768" s="33"/>
    </row>
    <row r="769" spans="1:5" x14ac:dyDescent="0.3">
      <c r="A769" t="s">
        <v>176</v>
      </c>
      <c r="B769" s="10">
        <v>3</v>
      </c>
      <c r="C769" t="s">
        <v>76</v>
      </c>
      <c r="D769" s="11">
        <v>9</v>
      </c>
      <c r="E769" s="33"/>
    </row>
    <row r="770" spans="1:5" x14ac:dyDescent="0.3">
      <c r="A770" t="s">
        <v>176</v>
      </c>
      <c r="B770" s="10">
        <v>3</v>
      </c>
      <c r="C770" t="s">
        <v>76</v>
      </c>
      <c r="D770" s="11">
        <v>8</v>
      </c>
      <c r="E770" s="33"/>
    </row>
    <row r="771" spans="1:5" x14ac:dyDescent="0.3">
      <c r="A771" t="s">
        <v>176</v>
      </c>
      <c r="B771" s="10">
        <v>3</v>
      </c>
      <c r="C771" t="s">
        <v>76</v>
      </c>
      <c r="D771" s="11">
        <v>7</v>
      </c>
      <c r="E771" s="33"/>
    </row>
    <row r="772" spans="1:5" x14ac:dyDescent="0.3">
      <c r="A772" t="s">
        <v>176</v>
      </c>
      <c r="B772" s="10">
        <v>2</v>
      </c>
      <c r="C772" t="s">
        <v>59</v>
      </c>
      <c r="D772" s="11">
        <v>7</v>
      </c>
      <c r="E772" s="33"/>
    </row>
    <row r="773" spans="1:5" x14ac:dyDescent="0.3">
      <c r="A773" t="s">
        <v>176</v>
      </c>
      <c r="B773" s="10">
        <v>2</v>
      </c>
      <c r="C773" t="s">
        <v>59</v>
      </c>
      <c r="D773" s="11">
        <v>4</v>
      </c>
      <c r="E773" s="33"/>
    </row>
    <row r="774" spans="1:5" x14ac:dyDescent="0.3">
      <c r="A774" t="s">
        <v>176</v>
      </c>
      <c r="B774" s="10">
        <v>2</v>
      </c>
      <c r="C774" t="s">
        <v>59</v>
      </c>
      <c r="D774" s="11">
        <v>5</v>
      </c>
      <c r="E774" s="33"/>
    </row>
    <row r="775" spans="1:5" x14ac:dyDescent="0.3">
      <c r="A775" t="s">
        <v>176</v>
      </c>
      <c r="B775" s="10">
        <v>2</v>
      </c>
      <c r="C775" t="s">
        <v>59</v>
      </c>
      <c r="D775" s="11">
        <v>4</v>
      </c>
      <c r="E775" s="33"/>
    </row>
    <row r="776" spans="1:5" x14ac:dyDescent="0.3">
      <c r="A776" t="s">
        <v>176</v>
      </c>
      <c r="B776" s="10">
        <v>2</v>
      </c>
      <c r="C776" t="s">
        <v>59</v>
      </c>
      <c r="D776" s="11">
        <v>6</v>
      </c>
      <c r="E776" s="33"/>
    </row>
    <row r="777" spans="1:5" x14ac:dyDescent="0.3">
      <c r="A777" t="s">
        <v>176</v>
      </c>
      <c r="B777" s="10">
        <v>2</v>
      </c>
      <c r="C777" t="s">
        <v>59</v>
      </c>
      <c r="D777" s="11">
        <v>9</v>
      </c>
      <c r="E777" s="33"/>
    </row>
    <row r="778" spans="1:5" x14ac:dyDescent="0.3">
      <c r="A778" t="s">
        <v>176</v>
      </c>
      <c r="B778" s="10">
        <v>2</v>
      </c>
      <c r="C778" t="s">
        <v>59</v>
      </c>
      <c r="D778" s="11">
        <v>4</v>
      </c>
      <c r="E778" s="33"/>
    </row>
    <row r="779" spans="1:5" x14ac:dyDescent="0.3">
      <c r="A779" t="s">
        <v>176</v>
      </c>
      <c r="B779" s="10">
        <v>2</v>
      </c>
      <c r="C779" t="s">
        <v>59</v>
      </c>
      <c r="D779" s="11">
        <v>4</v>
      </c>
      <c r="E779" s="33"/>
    </row>
    <row r="780" spans="1:5" x14ac:dyDescent="0.3">
      <c r="A780" t="s">
        <v>176</v>
      </c>
      <c r="B780" s="10">
        <v>2</v>
      </c>
      <c r="C780" t="s">
        <v>59</v>
      </c>
      <c r="D780" s="11">
        <v>5</v>
      </c>
      <c r="E780" s="33"/>
    </row>
    <row r="781" spans="1:5" x14ac:dyDescent="0.3">
      <c r="A781" t="s">
        <v>176</v>
      </c>
      <c r="B781" s="10">
        <v>2</v>
      </c>
      <c r="C781" t="s">
        <v>59</v>
      </c>
      <c r="D781" s="11">
        <v>4</v>
      </c>
      <c r="E781" s="33"/>
    </row>
    <row r="782" spans="1:5" x14ac:dyDescent="0.3">
      <c r="A782" t="s">
        <v>176</v>
      </c>
      <c r="B782" s="10">
        <v>2</v>
      </c>
      <c r="C782" t="s">
        <v>59</v>
      </c>
      <c r="D782" s="11">
        <v>7</v>
      </c>
      <c r="E782" s="33"/>
    </row>
    <row r="783" spans="1:5" x14ac:dyDescent="0.3">
      <c r="A783" t="s">
        <v>176</v>
      </c>
      <c r="B783" s="10">
        <v>2</v>
      </c>
      <c r="C783" t="s">
        <v>59</v>
      </c>
      <c r="D783" s="11">
        <v>8</v>
      </c>
      <c r="E783" s="33"/>
    </row>
    <row r="784" spans="1:5" x14ac:dyDescent="0.3">
      <c r="A784" t="s">
        <v>176</v>
      </c>
      <c r="B784" s="10">
        <v>2</v>
      </c>
      <c r="C784" t="s">
        <v>59</v>
      </c>
      <c r="D784" s="11">
        <v>10</v>
      </c>
      <c r="E784" s="33"/>
    </row>
    <row r="785" spans="1:5" x14ac:dyDescent="0.3">
      <c r="A785" t="s">
        <v>176</v>
      </c>
      <c r="B785" s="10">
        <v>2</v>
      </c>
      <c r="C785" t="s">
        <v>58</v>
      </c>
      <c r="D785" s="11">
        <v>7</v>
      </c>
      <c r="E785" s="33"/>
    </row>
    <row r="786" spans="1:5" x14ac:dyDescent="0.3">
      <c r="A786" t="s">
        <v>176</v>
      </c>
      <c r="B786" s="10">
        <v>2</v>
      </c>
      <c r="C786" t="s">
        <v>58</v>
      </c>
      <c r="D786" s="11">
        <v>8</v>
      </c>
      <c r="E786" s="33"/>
    </row>
    <row r="787" spans="1:5" x14ac:dyDescent="0.3">
      <c r="A787" t="s">
        <v>176</v>
      </c>
      <c r="B787" s="10">
        <v>2</v>
      </c>
      <c r="C787" t="s">
        <v>58</v>
      </c>
      <c r="D787" s="11">
        <v>7</v>
      </c>
      <c r="E787" s="33"/>
    </row>
    <row r="788" spans="1:5" x14ac:dyDescent="0.3">
      <c r="A788" t="s">
        <v>176</v>
      </c>
      <c r="B788" s="10">
        <v>2</v>
      </c>
      <c r="C788" t="s">
        <v>58</v>
      </c>
      <c r="D788" s="11">
        <v>7</v>
      </c>
      <c r="E788" s="33"/>
    </row>
    <row r="789" spans="1:5" x14ac:dyDescent="0.3">
      <c r="A789" t="s">
        <v>176</v>
      </c>
      <c r="B789" s="10">
        <v>2</v>
      </c>
      <c r="C789" t="s">
        <v>58</v>
      </c>
      <c r="D789" s="11">
        <v>4</v>
      </c>
      <c r="E789" s="33"/>
    </row>
    <row r="790" spans="1:5" x14ac:dyDescent="0.3">
      <c r="A790" t="s">
        <v>176</v>
      </c>
      <c r="B790" s="10">
        <v>2</v>
      </c>
      <c r="C790" t="s">
        <v>58</v>
      </c>
      <c r="D790" s="11">
        <v>10</v>
      </c>
      <c r="E790" s="33"/>
    </row>
    <row r="791" spans="1:5" x14ac:dyDescent="0.3">
      <c r="A791" t="s">
        <v>176</v>
      </c>
      <c r="B791" s="10">
        <v>2</v>
      </c>
      <c r="C791" t="s">
        <v>58</v>
      </c>
      <c r="D791" s="11">
        <v>10</v>
      </c>
      <c r="E791" s="33"/>
    </row>
    <row r="792" spans="1:5" x14ac:dyDescent="0.3">
      <c r="A792" t="s">
        <v>176</v>
      </c>
      <c r="B792" s="10">
        <v>2</v>
      </c>
      <c r="C792" t="s">
        <v>58</v>
      </c>
      <c r="D792" s="11">
        <v>9</v>
      </c>
      <c r="E792" s="33"/>
    </row>
    <row r="793" spans="1:5" x14ac:dyDescent="0.3">
      <c r="A793" t="s">
        <v>176</v>
      </c>
      <c r="B793" s="10">
        <v>2</v>
      </c>
      <c r="C793" t="s">
        <v>58</v>
      </c>
      <c r="D793" s="11">
        <v>12</v>
      </c>
      <c r="E793" s="33"/>
    </row>
    <row r="794" spans="1:5" x14ac:dyDescent="0.3">
      <c r="A794" t="s">
        <v>176</v>
      </c>
      <c r="B794" s="10">
        <v>2</v>
      </c>
      <c r="C794" t="s">
        <v>56</v>
      </c>
      <c r="D794" s="11">
        <v>11</v>
      </c>
      <c r="E794" s="33"/>
    </row>
    <row r="795" spans="1:5" x14ac:dyDescent="0.3">
      <c r="A795" t="s">
        <v>176</v>
      </c>
      <c r="B795" s="10">
        <v>2</v>
      </c>
      <c r="C795" t="s">
        <v>56</v>
      </c>
      <c r="D795" s="11">
        <v>11</v>
      </c>
      <c r="E795" s="33"/>
    </row>
    <row r="796" spans="1:5" x14ac:dyDescent="0.3">
      <c r="A796" t="s">
        <v>176</v>
      </c>
      <c r="B796" s="10">
        <v>2</v>
      </c>
      <c r="C796" t="s">
        <v>56</v>
      </c>
      <c r="D796" s="11">
        <v>7</v>
      </c>
      <c r="E796" s="33"/>
    </row>
    <row r="797" spans="1:5" x14ac:dyDescent="0.3">
      <c r="A797" t="s">
        <v>176</v>
      </c>
      <c r="B797" s="10">
        <v>2</v>
      </c>
      <c r="C797" t="s">
        <v>56</v>
      </c>
      <c r="D797" s="11">
        <v>8</v>
      </c>
      <c r="E797" s="33"/>
    </row>
    <row r="798" spans="1:5" x14ac:dyDescent="0.3">
      <c r="A798" t="s">
        <v>176</v>
      </c>
      <c r="B798" s="10">
        <v>2</v>
      </c>
      <c r="C798" t="s">
        <v>56</v>
      </c>
      <c r="D798" s="11">
        <v>6</v>
      </c>
      <c r="E798" s="33"/>
    </row>
    <row r="799" spans="1:5" x14ac:dyDescent="0.3">
      <c r="A799" t="s">
        <v>176</v>
      </c>
      <c r="B799" s="10">
        <v>2</v>
      </c>
      <c r="C799" t="s">
        <v>56</v>
      </c>
      <c r="D799" s="11">
        <v>7</v>
      </c>
      <c r="E799" s="33"/>
    </row>
    <row r="800" spans="1:5" x14ac:dyDescent="0.3">
      <c r="A800" t="s">
        <v>176</v>
      </c>
      <c r="B800" s="10">
        <v>2</v>
      </c>
      <c r="C800" t="s">
        <v>56</v>
      </c>
      <c r="D800" s="11">
        <v>3</v>
      </c>
      <c r="E800" s="33"/>
    </row>
    <row r="801" spans="1:5" x14ac:dyDescent="0.3">
      <c r="A801" t="s">
        <v>176</v>
      </c>
      <c r="B801" s="10">
        <v>2</v>
      </c>
      <c r="C801" t="s">
        <v>56</v>
      </c>
      <c r="D801" s="11">
        <v>10</v>
      </c>
      <c r="E801" s="33"/>
    </row>
    <row r="802" spans="1:5" x14ac:dyDescent="0.3">
      <c r="A802" t="s">
        <v>176</v>
      </c>
      <c r="B802" s="10">
        <v>2</v>
      </c>
      <c r="C802" t="s">
        <v>56</v>
      </c>
      <c r="D802" s="11">
        <v>11</v>
      </c>
      <c r="E802" s="33"/>
    </row>
    <row r="803" spans="1:5" x14ac:dyDescent="0.3">
      <c r="A803" t="s">
        <v>154</v>
      </c>
      <c r="B803" s="10">
        <v>3</v>
      </c>
      <c r="C803" t="s">
        <v>152</v>
      </c>
      <c r="D803" s="11">
        <v>10</v>
      </c>
      <c r="E803" s="33"/>
    </row>
    <row r="804" spans="1:5" x14ac:dyDescent="0.3">
      <c r="A804" t="s">
        <v>154</v>
      </c>
      <c r="B804" s="10">
        <v>3</v>
      </c>
      <c r="C804" t="s">
        <v>180</v>
      </c>
      <c r="D804" s="11">
        <v>17</v>
      </c>
      <c r="E804" s="33"/>
    </row>
    <row r="805" spans="1:5" x14ac:dyDescent="0.3">
      <c r="A805" t="s">
        <v>154</v>
      </c>
      <c r="B805" s="10">
        <v>3</v>
      </c>
      <c r="C805" t="s">
        <v>76</v>
      </c>
      <c r="D805" s="11">
        <v>8</v>
      </c>
      <c r="E805" s="33"/>
    </row>
    <row r="806" spans="1:5" x14ac:dyDescent="0.3">
      <c r="A806" t="s">
        <v>154</v>
      </c>
      <c r="B806" s="10">
        <v>3</v>
      </c>
      <c r="C806" t="s">
        <v>181</v>
      </c>
      <c r="D806" s="11">
        <v>9</v>
      </c>
      <c r="E806" s="33"/>
    </row>
    <row r="807" spans="1:5" x14ac:dyDescent="0.3">
      <c r="A807" t="s">
        <v>154</v>
      </c>
      <c r="B807" s="10">
        <v>4</v>
      </c>
      <c r="C807" t="s">
        <v>61</v>
      </c>
      <c r="D807" s="11">
        <v>6</v>
      </c>
      <c r="E807" s="33"/>
    </row>
    <row r="808" spans="1:5" x14ac:dyDescent="0.3">
      <c r="A808" t="s">
        <v>154</v>
      </c>
      <c r="B808" s="10">
        <v>4</v>
      </c>
      <c r="C808" t="s">
        <v>182</v>
      </c>
      <c r="D808" s="11">
        <v>11</v>
      </c>
      <c r="E808" s="33"/>
    </row>
    <row r="809" spans="1:5" x14ac:dyDescent="0.3">
      <c r="A809" t="s">
        <v>154</v>
      </c>
      <c r="B809" s="10">
        <v>5</v>
      </c>
      <c r="C809" t="s">
        <v>183</v>
      </c>
      <c r="D809" s="11">
        <v>15</v>
      </c>
      <c r="E809" s="33"/>
    </row>
    <row r="810" spans="1:5" x14ac:dyDescent="0.3">
      <c r="A810" t="s">
        <v>154</v>
      </c>
      <c r="B810" s="10">
        <v>5</v>
      </c>
      <c r="C810" t="s">
        <v>76</v>
      </c>
      <c r="D810" s="11">
        <v>6</v>
      </c>
      <c r="E810" s="33"/>
    </row>
    <row r="811" spans="1:5" x14ac:dyDescent="0.3">
      <c r="A811" t="s">
        <v>154</v>
      </c>
      <c r="B811" s="10">
        <v>5</v>
      </c>
      <c r="C811" t="s">
        <v>91</v>
      </c>
      <c r="D811" s="11">
        <v>12</v>
      </c>
      <c r="E811" s="33"/>
    </row>
    <row r="812" spans="1:5" x14ac:dyDescent="0.3">
      <c r="A812" t="s">
        <v>154</v>
      </c>
      <c r="B812" s="10">
        <v>5</v>
      </c>
      <c r="C812" t="s">
        <v>90</v>
      </c>
      <c r="D812" s="11">
        <v>11</v>
      </c>
      <c r="E812" s="33"/>
    </row>
    <row r="813" spans="1:5" x14ac:dyDescent="0.3">
      <c r="A813" t="s">
        <v>154</v>
      </c>
      <c r="B813" s="10">
        <v>5</v>
      </c>
      <c r="C813" t="s">
        <v>71</v>
      </c>
      <c r="D813" s="11">
        <v>4</v>
      </c>
      <c r="E813" s="33"/>
    </row>
    <row r="814" spans="1:5" x14ac:dyDescent="0.3">
      <c r="A814" t="s">
        <v>154</v>
      </c>
      <c r="B814" s="10">
        <v>5</v>
      </c>
      <c r="C814" t="s">
        <v>90</v>
      </c>
      <c r="D814" s="11">
        <v>11</v>
      </c>
      <c r="E814" s="33"/>
    </row>
    <row r="815" spans="1:5" x14ac:dyDescent="0.3">
      <c r="A815" t="s">
        <v>154</v>
      </c>
      <c r="B815" s="10">
        <v>5</v>
      </c>
      <c r="C815" t="s">
        <v>80</v>
      </c>
      <c r="D815" s="11">
        <v>10</v>
      </c>
      <c r="E815" s="33"/>
    </row>
    <row r="816" spans="1:5" x14ac:dyDescent="0.3">
      <c r="A816" t="s">
        <v>154</v>
      </c>
      <c r="B816" s="10">
        <v>6</v>
      </c>
      <c r="C816" t="s">
        <v>174</v>
      </c>
      <c r="D816" s="11">
        <v>12</v>
      </c>
      <c r="E816" s="33"/>
    </row>
    <row r="817" spans="1:5" x14ac:dyDescent="0.3">
      <c r="A817" t="s">
        <v>154</v>
      </c>
      <c r="B817" s="10">
        <v>6</v>
      </c>
      <c r="C817" t="s">
        <v>90</v>
      </c>
      <c r="D817" s="11">
        <v>11</v>
      </c>
      <c r="E817" s="33"/>
    </row>
    <row r="818" spans="1:5" x14ac:dyDescent="0.3">
      <c r="A818" t="s">
        <v>154</v>
      </c>
      <c r="B818" s="10">
        <v>6</v>
      </c>
      <c r="C818" t="s">
        <v>58</v>
      </c>
      <c r="D818" s="11">
        <v>11</v>
      </c>
      <c r="E818" s="33"/>
    </row>
    <row r="819" spans="1:5" x14ac:dyDescent="0.3">
      <c r="A819" t="s">
        <v>154</v>
      </c>
      <c r="B819" s="10">
        <v>6</v>
      </c>
      <c r="C819" t="s">
        <v>184</v>
      </c>
      <c r="D819" s="11">
        <v>5</v>
      </c>
      <c r="E819" s="33"/>
    </row>
    <row r="820" spans="1:5" x14ac:dyDescent="0.3">
      <c r="A820" t="s">
        <v>154</v>
      </c>
      <c r="B820" s="10">
        <v>6</v>
      </c>
      <c r="C820" t="s">
        <v>184</v>
      </c>
      <c r="D820" s="11">
        <v>4</v>
      </c>
      <c r="E820" s="33"/>
    </row>
    <row r="821" spans="1:5" x14ac:dyDescent="0.3">
      <c r="A821" t="s">
        <v>48</v>
      </c>
      <c r="B821" s="10">
        <v>3</v>
      </c>
      <c r="C821" t="s">
        <v>95</v>
      </c>
      <c r="D821" s="11">
        <v>12</v>
      </c>
      <c r="E821" s="33"/>
    </row>
    <row r="822" spans="1:5" x14ac:dyDescent="0.3">
      <c r="A822" t="s">
        <v>48</v>
      </c>
      <c r="B822" s="10">
        <v>3</v>
      </c>
      <c r="C822" t="s">
        <v>185</v>
      </c>
      <c r="D822" s="11">
        <v>7</v>
      </c>
      <c r="E822" s="33"/>
    </row>
    <row r="823" spans="1:5" x14ac:dyDescent="0.3">
      <c r="A823" t="s">
        <v>48</v>
      </c>
      <c r="B823" s="10">
        <v>3</v>
      </c>
      <c r="C823" t="s">
        <v>186</v>
      </c>
      <c r="D823" s="11">
        <v>10</v>
      </c>
      <c r="E823" s="33"/>
    </row>
    <row r="824" spans="1:5" x14ac:dyDescent="0.3">
      <c r="A824" t="s">
        <v>48</v>
      </c>
      <c r="B824" s="10">
        <v>3</v>
      </c>
      <c r="C824" t="s">
        <v>187</v>
      </c>
      <c r="D824" s="11">
        <v>4</v>
      </c>
      <c r="E824" s="33"/>
    </row>
    <row r="825" spans="1:5" x14ac:dyDescent="0.3">
      <c r="A825" t="s">
        <v>48</v>
      </c>
      <c r="B825" s="10">
        <v>3</v>
      </c>
      <c r="C825" t="s">
        <v>86</v>
      </c>
      <c r="D825" s="11">
        <v>6</v>
      </c>
      <c r="E825" s="33"/>
    </row>
    <row r="826" spans="1:5" x14ac:dyDescent="0.3">
      <c r="A826" t="s">
        <v>48</v>
      </c>
      <c r="B826" s="10">
        <v>3</v>
      </c>
      <c r="C826" t="s">
        <v>60</v>
      </c>
      <c r="D826" s="11">
        <v>5</v>
      </c>
      <c r="E826" s="33"/>
    </row>
    <row r="827" spans="1:5" x14ac:dyDescent="0.3">
      <c r="A827" t="s">
        <v>48</v>
      </c>
      <c r="B827" s="10">
        <v>4</v>
      </c>
      <c r="C827" t="s">
        <v>188</v>
      </c>
      <c r="D827" s="11">
        <v>10</v>
      </c>
      <c r="E827" s="33"/>
    </row>
    <row r="828" spans="1:5" x14ac:dyDescent="0.3">
      <c r="A828" t="s">
        <v>48</v>
      </c>
      <c r="B828" s="10">
        <v>4</v>
      </c>
      <c r="C828" t="s">
        <v>53</v>
      </c>
      <c r="D828" s="11">
        <v>4</v>
      </c>
      <c r="E828" s="33"/>
    </row>
    <row r="829" spans="1:5" x14ac:dyDescent="0.3">
      <c r="A829" t="s">
        <v>48</v>
      </c>
      <c r="B829" s="10">
        <v>4</v>
      </c>
      <c r="C829" t="s">
        <v>66</v>
      </c>
      <c r="D829" s="11">
        <v>9</v>
      </c>
      <c r="E829" s="33"/>
    </row>
    <row r="830" spans="1:5" x14ac:dyDescent="0.3">
      <c r="A830" t="s">
        <v>48</v>
      </c>
      <c r="B830" s="10">
        <v>4</v>
      </c>
      <c r="C830" t="s">
        <v>189</v>
      </c>
      <c r="D830" s="11">
        <v>6</v>
      </c>
      <c r="E830" s="33"/>
    </row>
    <row r="831" spans="1:5" x14ac:dyDescent="0.3">
      <c r="A831" t="s">
        <v>48</v>
      </c>
      <c r="B831" s="10">
        <v>4</v>
      </c>
      <c r="C831" t="s">
        <v>61</v>
      </c>
      <c r="D831" s="11">
        <v>7</v>
      </c>
      <c r="E831" s="33"/>
    </row>
    <row r="832" spans="1:5" x14ac:dyDescent="0.3">
      <c r="A832" t="s">
        <v>48</v>
      </c>
      <c r="B832" s="10">
        <v>5</v>
      </c>
      <c r="C832" t="s">
        <v>60</v>
      </c>
      <c r="D832" s="11">
        <v>13</v>
      </c>
      <c r="E832" s="33"/>
    </row>
    <row r="833" spans="1:5" x14ac:dyDescent="0.3">
      <c r="A833" t="s">
        <v>48</v>
      </c>
      <c r="B833" s="10">
        <v>5</v>
      </c>
      <c r="C833" t="s">
        <v>103</v>
      </c>
      <c r="D833" s="11">
        <v>11</v>
      </c>
      <c r="E833" s="33"/>
    </row>
    <row r="834" spans="1:5" x14ac:dyDescent="0.3">
      <c r="A834" t="s">
        <v>48</v>
      </c>
      <c r="B834" s="10">
        <v>5</v>
      </c>
      <c r="C834" t="s">
        <v>58</v>
      </c>
      <c r="D834" s="11">
        <v>10</v>
      </c>
      <c r="E834" s="33"/>
    </row>
    <row r="835" spans="1:5" x14ac:dyDescent="0.3">
      <c r="A835" t="s">
        <v>48</v>
      </c>
      <c r="B835" s="10">
        <v>5</v>
      </c>
      <c r="C835" t="s">
        <v>64</v>
      </c>
      <c r="D835" s="11">
        <v>10</v>
      </c>
      <c r="E835" s="33"/>
    </row>
    <row r="836" spans="1:5" x14ac:dyDescent="0.3">
      <c r="A836" t="s">
        <v>48</v>
      </c>
      <c r="B836" s="10">
        <v>5</v>
      </c>
      <c r="C836" t="s">
        <v>190</v>
      </c>
      <c r="D836" s="11">
        <v>8</v>
      </c>
      <c r="E836" s="33"/>
    </row>
    <row r="837" spans="1:5" x14ac:dyDescent="0.3">
      <c r="A837" t="s">
        <v>48</v>
      </c>
      <c r="B837" s="10">
        <v>5</v>
      </c>
      <c r="C837" t="s">
        <v>191</v>
      </c>
      <c r="D837" s="11">
        <v>9</v>
      </c>
      <c r="E837" s="33"/>
    </row>
    <row r="838" spans="1:5" x14ac:dyDescent="0.3">
      <c r="A838" t="s">
        <v>48</v>
      </c>
      <c r="B838" s="10">
        <v>7</v>
      </c>
      <c r="C838" t="s">
        <v>173</v>
      </c>
      <c r="D838" s="11">
        <v>17</v>
      </c>
      <c r="E838" s="33"/>
    </row>
    <row r="839" spans="1:5" x14ac:dyDescent="0.3">
      <c r="A839" t="s">
        <v>48</v>
      </c>
      <c r="B839" s="10">
        <v>7</v>
      </c>
      <c r="C839" t="s">
        <v>173</v>
      </c>
      <c r="D839" s="11">
        <v>9</v>
      </c>
      <c r="E839" s="33"/>
    </row>
    <row r="840" spans="1:5" x14ac:dyDescent="0.3">
      <c r="A840" t="s">
        <v>48</v>
      </c>
      <c r="B840" s="10">
        <v>7</v>
      </c>
      <c r="C840" t="s">
        <v>185</v>
      </c>
      <c r="D840" s="11">
        <v>8</v>
      </c>
      <c r="E840" s="33"/>
    </row>
    <row r="841" spans="1:5" x14ac:dyDescent="0.3">
      <c r="A841" t="s">
        <v>48</v>
      </c>
      <c r="B841" s="10">
        <v>8</v>
      </c>
      <c r="C841" t="s">
        <v>192</v>
      </c>
      <c r="D841" s="11">
        <v>11</v>
      </c>
      <c r="E841" s="33"/>
    </row>
    <row r="842" spans="1:5" x14ac:dyDescent="0.3">
      <c r="A842" t="s">
        <v>48</v>
      </c>
      <c r="B842" s="10">
        <v>9</v>
      </c>
      <c r="C842" t="s">
        <v>189</v>
      </c>
      <c r="D842" s="11">
        <v>10</v>
      </c>
      <c r="E842" s="33"/>
    </row>
    <row r="843" spans="1:5" x14ac:dyDescent="0.3">
      <c r="A843" t="s">
        <v>48</v>
      </c>
      <c r="B843" s="10">
        <v>2</v>
      </c>
      <c r="C843" t="s">
        <v>192</v>
      </c>
      <c r="D843" s="11">
        <v>10</v>
      </c>
      <c r="E843" s="33"/>
    </row>
    <row r="844" spans="1:5" x14ac:dyDescent="0.3">
      <c r="A844" t="s">
        <v>48</v>
      </c>
      <c r="B844" s="10">
        <v>2</v>
      </c>
      <c r="C844" t="s">
        <v>185</v>
      </c>
      <c r="D844" s="11">
        <v>12</v>
      </c>
      <c r="E844" s="33"/>
    </row>
    <row r="845" spans="1:5" x14ac:dyDescent="0.3">
      <c r="A845" t="s">
        <v>48</v>
      </c>
      <c r="B845" s="10">
        <v>2</v>
      </c>
      <c r="C845" t="s">
        <v>84</v>
      </c>
      <c r="D845" s="11">
        <v>6</v>
      </c>
      <c r="E845" s="33"/>
    </row>
    <row r="846" spans="1:5" x14ac:dyDescent="0.3">
      <c r="A846" t="s">
        <v>48</v>
      </c>
      <c r="B846" s="10">
        <v>2</v>
      </c>
      <c r="C846" t="s">
        <v>185</v>
      </c>
      <c r="D846" s="11">
        <v>6</v>
      </c>
      <c r="E846" s="33"/>
    </row>
    <row r="847" spans="1:5" x14ac:dyDescent="0.3">
      <c r="A847" t="s">
        <v>48</v>
      </c>
      <c r="B847" s="10">
        <v>3</v>
      </c>
      <c r="C847" t="s">
        <v>173</v>
      </c>
      <c r="D847" s="11">
        <v>9</v>
      </c>
      <c r="E847" s="33"/>
    </row>
    <row r="848" spans="1:5" x14ac:dyDescent="0.3">
      <c r="A848" t="s">
        <v>48</v>
      </c>
      <c r="B848" s="10">
        <v>3</v>
      </c>
      <c r="C848" t="s">
        <v>62</v>
      </c>
      <c r="D848" s="11">
        <v>10</v>
      </c>
      <c r="E848" s="33"/>
    </row>
    <row r="849" spans="1:5" x14ac:dyDescent="0.3">
      <c r="A849" t="s">
        <v>48</v>
      </c>
      <c r="B849" s="10">
        <v>3</v>
      </c>
      <c r="C849" t="s">
        <v>66</v>
      </c>
      <c r="D849" s="11">
        <v>11</v>
      </c>
      <c r="E849" s="33"/>
    </row>
    <row r="850" spans="1:5" x14ac:dyDescent="0.3">
      <c r="A850" t="s">
        <v>48</v>
      </c>
      <c r="B850" s="10">
        <v>3</v>
      </c>
      <c r="C850" t="s">
        <v>61</v>
      </c>
      <c r="D850" s="11">
        <v>2</v>
      </c>
      <c r="E850" s="33"/>
    </row>
    <row r="851" spans="1:5" x14ac:dyDescent="0.3">
      <c r="A851" t="s">
        <v>48</v>
      </c>
      <c r="B851" s="10">
        <v>3</v>
      </c>
      <c r="C851" t="s">
        <v>76</v>
      </c>
      <c r="D851" s="11">
        <v>5</v>
      </c>
      <c r="E851" s="33"/>
    </row>
    <row r="852" spans="1:5" x14ac:dyDescent="0.3">
      <c r="A852" t="s">
        <v>48</v>
      </c>
      <c r="B852" s="10">
        <v>3</v>
      </c>
      <c r="C852" t="s">
        <v>55</v>
      </c>
      <c r="D852" s="11">
        <v>5</v>
      </c>
      <c r="E852" s="33"/>
    </row>
    <row r="853" spans="1:5" x14ac:dyDescent="0.3">
      <c r="A853" t="s">
        <v>48</v>
      </c>
      <c r="B853" s="10">
        <v>3</v>
      </c>
      <c r="C853" t="s">
        <v>66</v>
      </c>
      <c r="D853" s="11">
        <v>4</v>
      </c>
      <c r="E853" s="33"/>
    </row>
    <row r="854" spans="1:5" x14ac:dyDescent="0.3">
      <c r="A854" t="s">
        <v>48</v>
      </c>
      <c r="B854" s="10">
        <v>3</v>
      </c>
      <c r="C854" t="s">
        <v>103</v>
      </c>
      <c r="D854" s="11">
        <v>5</v>
      </c>
      <c r="E854" s="33"/>
    </row>
    <row r="855" spans="1:5" x14ac:dyDescent="0.3">
      <c r="A855" t="s">
        <v>48</v>
      </c>
      <c r="B855" s="10">
        <v>3</v>
      </c>
      <c r="C855" t="s">
        <v>77</v>
      </c>
      <c r="D855" s="11">
        <v>5</v>
      </c>
      <c r="E855" s="33"/>
    </row>
    <row r="856" spans="1:5" x14ac:dyDescent="0.3">
      <c r="A856" t="s">
        <v>48</v>
      </c>
      <c r="B856" s="10">
        <v>3</v>
      </c>
      <c r="C856" t="s">
        <v>80</v>
      </c>
      <c r="D856" s="11">
        <v>8</v>
      </c>
      <c r="E856" s="33"/>
    </row>
    <row r="857" spans="1:5" x14ac:dyDescent="0.3">
      <c r="A857" t="s">
        <v>48</v>
      </c>
      <c r="B857" s="10">
        <v>4</v>
      </c>
      <c r="C857" t="s">
        <v>54</v>
      </c>
      <c r="D857" s="11">
        <v>11</v>
      </c>
      <c r="E857" s="33"/>
    </row>
    <row r="858" spans="1:5" x14ac:dyDescent="0.3">
      <c r="A858" t="s">
        <v>48</v>
      </c>
      <c r="B858" s="10">
        <v>4</v>
      </c>
      <c r="C858" t="s">
        <v>189</v>
      </c>
      <c r="D858" s="11">
        <v>11</v>
      </c>
      <c r="E858" s="33"/>
    </row>
    <row r="859" spans="1:5" x14ac:dyDescent="0.3">
      <c r="A859" t="s">
        <v>48</v>
      </c>
      <c r="B859" s="10">
        <v>4</v>
      </c>
      <c r="C859" t="s">
        <v>90</v>
      </c>
      <c r="D859" s="11">
        <v>12</v>
      </c>
      <c r="E859" s="33"/>
    </row>
    <row r="860" spans="1:5" x14ac:dyDescent="0.3">
      <c r="A860" t="s">
        <v>48</v>
      </c>
      <c r="B860" s="10">
        <v>4</v>
      </c>
      <c r="C860" t="s">
        <v>92</v>
      </c>
      <c r="D860" s="11">
        <v>8</v>
      </c>
      <c r="E860" s="33"/>
    </row>
    <row r="861" spans="1:5" x14ac:dyDescent="0.3">
      <c r="A861" t="s">
        <v>48</v>
      </c>
      <c r="B861" s="10">
        <v>4</v>
      </c>
      <c r="C861" t="s">
        <v>66</v>
      </c>
      <c r="D861" s="11">
        <v>12</v>
      </c>
      <c r="E861" s="33"/>
    </row>
    <row r="862" spans="1:5" x14ac:dyDescent="0.3">
      <c r="A862" t="s">
        <v>48</v>
      </c>
      <c r="B862" s="10">
        <v>4</v>
      </c>
      <c r="C862" t="s">
        <v>52</v>
      </c>
      <c r="D862" s="11">
        <v>7</v>
      </c>
      <c r="E862" s="33"/>
    </row>
    <row r="863" spans="1:5" x14ac:dyDescent="0.3">
      <c r="A863" t="s">
        <v>48</v>
      </c>
      <c r="B863" s="10">
        <v>4</v>
      </c>
      <c r="C863" t="s">
        <v>95</v>
      </c>
      <c r="D863" s="11">
        <v>10</v>
      </c>
      <c r="E863" s="33"/>
    </row>
    <row r="864" spans="1:5" x14ac:dyDescent="0.3">
      <c r="A864" t="s">
        <v>48</v>
      </c>
      <c r="B864" s="10">
        <v>4</v>
      </c>
      <c r="C864" t="s">
        <v>90</v>
      </c>
      <c r="D864" s="11">
        <v>10</v>
      </c>
      <c r="E864" s="33"/>
    </row>
    <row r="865" spans="1:5" x14ac:dyDescent="0.3">
      <c r="A865" t="s">
        <v>48</v>
      </c>
      <c r="B865" s="10">
        <v>4</v>
      </c>
      <c r="C865" t="s">
        <v>56</v>
      </c>
      <c r="D865" s="11">
        <v>10</v>
      </c>
      <c r="E865" s="33"/>
    </row>
    <row r="866" spans="1:5" x14ac:dyDescent="0.3">
      <c r="A866" t="s">
        <v>48</v>
      </c>
      <c r="B866" s="10">
        <v>4</v>
      </c>
      <c r="C866" t="s">
        <v>63</v>
      </c>
      <c r="D866" s="11">
        <v>10</v>
      </c>
      <c r="E866" s="33"/>
    </row>
    <row r="867" spans="1:5" x14ac:dyDescent="0.3">
      <c r="A867" t="s">
        <v>48</v>
      </c>
      <c r="B867" s="10">
        <v>4</v>
      </c>
      <c r="C867" t="s">
        <v>70</v>
      </c>
      <c r="D867" s="11">
        <v>14</v>
      </c>
      <c r="E867" s="33"/>
    </row>
    <row r="868" spans="1:5" x14ac:dyDescent="0.3">
      <c r="A868" t="s">
        <v>48</v>
      </c>
      <c r="B868" s="10">
        <v>5</v>
      </c>
      <c r="C868" t="s">
        <v>77</v>
      </c>
      <c r="D868" s="11">
        <v>10</v>
      </c>
      <c r="E868" s="33"/>
    </row>
    <row r="869" spans="1:5" x14ac:dyDescent="0.3">
      <c r="A869" t="s">
        <v>48</v>
      </c>
      <c r="B869" s="10">
        <v>5</v>
      </c>
      <c r="C869" t="s">
        <v>103</v>
      </c>
      <c r="D869" s="11">
        <v>15</v>
      </c>
      <c r="E869" s="33"/>
    </row>
    <row r="870" spans="1:5" x14ac:dyDescent="0.3">
      <c r="A870" t="s">
        <v>48</v>
      </c>
      <c r="B870" s="10">
        <v>5</v>
      </c>
      <c r="C870" t="s">
        <v>173</v>
      </c>
      <c r="D870" s="11">
        <v>10</v>
      </c>
      <c r="E870" s="33"/>
    </row>
    <row r="871" spans="1:5" x14ac:dyDescent="0.3">
      <c r="A871" t="s">
        <v>48</v>
      </c>
      <c r="B871" s="10">
        <v>6</v>
      </c>
      <c r="C871" t="s">
        <v>100</v>
      </c>
      <c r="D871" s="11">
        <v>9</v>
      </c>
      <c r="E871" s="33"/>
    </row>
    <row r="872" spans="1:5" x14ac:dyDescent="0.3">
      <c r="A872" t="s">
        <v>48</v>
      </c>
      <c r="B872" s="10">
        <v>6</v>
      </c>
      <c r="C872" t="s">
        <v>189</v>
      </c>
      <c r="D872" s="11">
        <v>8</v>
      </c>
      <c r="E872" s="33"/>
    </row>
    <row r="873" spans="1:5" x14ac:dyDescent="0.3">
      <c r="A873" t="s">
        <v>48</v>
      </c>
      <c r="B873" s="10">
        <v>7</v>
      </c>
      <c r="C873" t="s">
        <v>63</v>
      </c>
      <c r="D873" s="11">
        <v>13</v>
      </c>
      <c r="E873" s="33"/>
    </row>
    <row r="874" spans="1:5" x14ac:dyDescent="0.3">
      <c r="A874" t="s">
        <v>48</v>
      </c>
      <c r="B874" s="10">
        <v>7</v>
      </c>
      <c r="C874" t="s">
        <v>66</v>
      </c>
      <c r="D874" s="11">
        <v>13</v>
      </c>
      <c r="E874" s="33"/>
    </row>
    <row r="875" spans="1:5" x14ac:dyDescent="0.3">
      <c r="A875" t="s">
        <v>176</v>
      </c>
      <c r="B875" s="10">
        <v>2</v>
      </c>
      <c r="C875" t="s">
        <v>174</v>
      </c>
      <c r="D875" s="11">
        <v>7</v>
      </c>
      <c r="E875" s="33"/>
    </row>
    <row r="876" spans="1:5" x14ac:dyDescent="0.3">
      <c r="A876" t="s">
        <v>176</v>
      </c>
      <c r="B876" s="10">
        <v>2</v>
      </c>
      <c r="C876" t="s">
        <v>185</v>
      </c>
      <c r="D876" s="11">
        <v>7</v>
      </c>
      <c r="E876" s="33"/>
    </row>
    <row r="877" spans="1:5" x14ac:dyDescent="0.3">
      <c r="A877" t="s">
        <v>176</v>
      </c>
      <c r="B877" s="10">
        <v>2</v>
      </c>
      <c r="C877" t="s">
        <v>174</v>
      </c>
      <c r="D877" s="11">
        <v>7</v>
      </c>
      <c r="E877" s="33"/>
    </row>
    <row r="878" spans="1:5" x14ac:dyDescent="0.3">
      <c r="A878" t="s">
        <v>176</v>
      </c>
      <c r="B878" s="10">
        <v>3</v>
      </c>
      <c r="C878" t="s">
        <v>192</v>
      </c>
      <c r="D878" s="11">
        <v>4</v>
      </c>
      <c r="E878" s="33"/>
    </row>
    <row r="879" spans="1:5" x14ac:dyDescent="0.3">
      <c r="A879" t="s">
        <v>176</v>
      </c>
      <c r="B879" s="10">
        <v>3</v>
      </c>
      <c r="C879" t="s">
        <v>193</v>
      </c>
      <c r="D879" s="11">
        <v>12</v>
      </c>
      <c r="E879" s="33"/>
    </row>
    <row r="880" spans="1:5" x14ac:dyDescent="0.3">
      <c r="A880" t="s">
        <v>176</v>
      </c>
      <c r="B880" s="10">
        <v>3</v>
      </c>
      <c r="C880" t="s">
        <v>84</v>
      </c>
      <c r="D880" s="11">
        <v>9</v>
      </c>
      <c r="E880" s="33"/>
    </row>
    <row r="881" spans="1:5" x14ac:dyDescent="0.3">
      <c r="A881" t="s">
        <v>176</v>
      </c>
      <c r="B881" s="10">
        <v>3</v>
      </c>
      <c r="C881" t="s">
        <v>84</v>
      </c>
      <c r="D881" s="11">
        <v>8</v>
      </c>
      <c r="E881" s="33"/>
    </row>
    <row r="882" spans="1:5" x14ac:dyDescent="0.3">
      <c r="A882" t="s">
        <v>176</v>
      </c>
      <c r="B882" s="10">
        <v>3</v>
      </c>
      <c r="C882" t="s">
        <v>194</v>
      </c>
      <c r="D882" s="11">
        <v>4</v>
      </c>
      <c r="E882" s="33"/>
    </row>
    <row r="883" spans="1:5" x14ac:dyDescent="0.3">
      <c r="A883" t="s">
        <v>176</v>
      </c>
      <c r="B883" s="10">
        <v>3</v>
      </c>
      <c r="C883" t="s">
        <v>60</v>
      </c>
      <c r="D883" s="11">
        <v>14</v>
      </c>
      <c r="E883" s="33"/>
    </row>
    <row r="884" spans="1:5" x14ac:dyDescent="0.3">
      <c r="A884" t="s">
        <v>176</v>
      </c>
      <c r="B884" s="10">
        <v>3</v>
      </c>
      <c r="C884" t="s">
        <v>90</v>
      </c>
      <c r="D884" s="11">
        <v>12</v>
      </c>
      <c r="E884" s="33"/>
    </row>
    <row r="885" spans="1:5" x14ac:dyDescent="0.3">
      <c r="A885" t="s">
        <v>176</v>
      </c>
      <c r="B885" s="10">
        <v>3</v>
      </c>
      <c r="C885" t="s">
        <v>171</v>
      </c>
      <c r="D885" s="11">
        <v>8</v>
      </c>
      <c r="E885" s="33"/>
    </row>
    <row r="886" spans="1:5" x14ac:dyDescent="0.3">
      <c r="A886" t="s">
        <v>176</v>
      </c>
      <c r="B886" s="10">
        <v>3</v>
      </c>
      <c r="C886" t="s">
        <v>84</v>
      </c>
      <c r="D886" s="11">
        <v>7</v>
      </c>
      <c r="E886" s="33"/>
    </row>
    <row r="887" spans="1:5" x14ac:dyDescent="0.3">
      <c r="A887" t="s">
        <v>176</v>
      </c>
      <c r="B887" s="10">
        <v>3</v>
      </c>
      <c r="C887" t="s">
        <v>89</v>
      </c>
      <c r="D887" s="11">
        <v>8</v>
      </c>
      <c r="E887" s="33"/>
    </row>
    <row r="888" spans="1:5" x14ac:dyDescent="0.3">
      <c r="A888" t="s">
        <v>176</v>
      </c>
      <c r="B888" s="10">
        <v>3</v>
      </c>
      <c r="C888" t="s">
        <v>90</v>
      </c>
      <c r="D888" s="11">
        <v>8</v>
      </c>
      <c r="E888" s="33"/>
    </row>
    <row r="889" spans="1:5" x14ac:dyDescent="0.3">
      <c r="A889" t="s">
        <v>176</v>
      </c>
      <c r="B889" s="10">
        <v>4</v>
      </c>
      <c r="C889" t="s">
        <v>84</v>
      </c>
      <c r="D889" s="11">
        <v>8</v>
      </c>
      <c r="E889" s="33"/>
    </row>
    <row r="890" spans="1:5" x14ac:dyDescent="0.3">
      <c r="A890" t="s">
        <v>176</v>
      </c>
      <c r="B890" s="10">
        <v>4</v>
      </c>
      <c r="C890" t="s">
        <v>195</v>
      </c>
      <c r="D890" s="11">
        <v>9</v>
      </c>
      <c r="E890" s="33"/>
    </row>
    <row r="891" spans="1:5" x14ac:dyDescent="0.3">
      <c r="A891" t="s">
        <v>176</v>
      </c>
      <c r="B891" s="10">
        <v>4</v>
      </c>
      <c r="C891" t="s">
        <v>58</v>
      </c>
      <c r="D891" s="11">
        <v>11</v>
      </c>
      <c r="E891" s="33"/>
    </row>
    <row r="892" spans="1:5" x14ac:dyDescent="0.3">
      <c r="A892" t="s">
        <v>176</v>
      </c>
      <c r="B892" s="10">
        <v>4</v>
      </c>
      <c r="C892" t="s">
        <v>196</v>
      </c>
      <c r="D892" s="11">
        <v>12</v>
      </c>
      <c r="E892" s="33"/>
    </row>
    <row r="893" spans="1:5" x14ac:dyDescent="0.3">
      <c r="A893" t="s">
        <v>176</v>
      </c>
      <c r="B893" s="10">
        <v>4</v>
      </c>
      <c r="C893" t="s">
        <v>197</v>
      </c>
      <c r="D893" s="11">
        <v>12</v>
      </c>
      <c r="E893" s="33"/>
    </row>
    <row r="894" spans="1:5" x14ac:dyDescent="0.3">
      <c r="A894" t="s">
        <v>176</v>
      </c>
      <c r="B894" s="10">
        <v>4</v>
      </c>
      <c r="C894" t="s">
        <v>180</v>
      </c>
      <c r="D894" s="11">
        <v>7</v>
      </c>
      <c r="E894" s="33"/>
    </row>
    <row r="895" spans="1:5" x14ac:dyDescent="0.3">
      <c r="A895" t="s">
        <v>176</v>
      </c>
      <c r="B895" s="10">
        <v>5</v>
      </c>
      <c r="C895" t="s">
        <v>174</v>
      </c>
      <c r="D895" s="11">
        <v>11</v>
      </c>
      <c r="E895" s="33"/>
    </row>
    <row r="896" spans="1:5" x14ac:dyDescent="0.3">
      <c r="A896" t="s">
        <v>49</v>
      </c>
      <c r="B896" s="10">
        <v>3</v>
      </c>
      <c r="C896" t="s">
        <v>197</v>
      </c>
      <c r="D896" s="11">
        <v>7</v>
      </c>
      <c r="E896" s="33"/>
    </row>
    <row r="897" spans="1:5" x14ac:dyDescent="0.3">
      <c r="A897" t="s">
        <v>49</v>
      </c>
      <c r="B897" s="10">
        <v>3</v>
      </c>
      <c r="C897" t="s">
        <v>196</v>
      </c>
      <c r="D897" s="11">
        <v>4</v>
      </c>
      <c r="E897" s="33"/>
    </row>
    <row r="898" spans="1:5" x14ac:dyDescent="0.3">
      <c r="A898" t="s">
        <v>49</v>
      </c>
      <c r="B898" s="10">
        <v>4</v>
      </c>
      <c r="C898" t="s">
        <v>185</v>
      </c>
      <c r="D898" s="11">
        <v>5</v>
      </c>
      <c r="E898" s="33"/>
    </row>
    <row r="899" spans="1:5" x14ac:dyDescent="0.3">
      <c r="A899" t="s">
        <v>49</v>
      </c>
      <c r="B899" s="10">
        <v>5</v>
      </c>
      <c r="C899" t="s">
        <v>198</v>
      </c>
      <c r="D899" s="11">
        <v>10</v>
      </c>
      <c r="E899" s="33"/>
    </row>
    <row r="900" spans="1:5" x14ac:dyDescent="0.3">
      <c r="A900" t="s">
        <v>49</v>
      </c>
      <c r="B900" s="10">
        <v>5</v>
      </c>
      <c r="C900" t="s">
        <v>59</v>
      </c>
      <c r="D900" s="11">
        <v>12</v>
      </c>
      <c r="E900" s="33"/>
    </row>
    <row r="901" spans="1:5" x14ac:dyDescent="0.3">
      <c r="A901" t="s">
        <v>49</v>
      </c>
      <c r="B901" s="10">
        <v>5</v>
      </c>
      <c r="C901" t="s">
        <v>76</v>
      </c>
      <c r="D901" s="11">
        <v>15</v>
      </c>
      <c r="E901" s="33"/>
    </row>
    <row r="902" spans="1:5" x14ac:dyDescent="0.3">
      <c r="A902" t="s">
        <v>49</v>
      </c>
      <c r="B902" s="10">
        <v>7</v>
      </c>
      <c r="C902" t="s">
        <v>200</v>
      </c>
      <c r="D902" s="11">
        <v>12</v>
      </c>
      <c r="E902" s="33"/>
    </row>
    <row r="903" spans="1:5" x14ac:dyDescent="0.3">
      <c r="A903" t="s">
        <v>201</v>
      </c>
      <c r="B903" s="10">
        <v>6</v>
      </c>
      <c r="C903" t="s">
        <v>196</v>
      </c>
      <c r="D903" s="11">
        <v>7</v>
      </c>
      <c r="E903" s="33"/>
    </row>
    <row r="904" spans="1:5" x14ac:dyDescent="0.3">
      <c r="A904" t="s">
        <v>154</v>
      </c>
      <c r="B904" s="10">
        <v>2</v>
      </c>
      <c r="C904" t="s">
        <v>203</v>
      </c>
      <c r="D904" s="11">
        <v>8</v>
      </c>
      <c r="E904" s="33"/>
    </row>
    <row r="905" spans="1:5" x14ac:dyDescent="0.3">
      <c r="A905" t="s">
        <v>48</v>
      </c>
      <c r="B905" s="10">
        <v>4</v>
      </c>
      <c r="C905" t="s">
        <v>204</v>
      </c>
      <c r="D905" s="11">
        <v>13</v>
      </c>
      <c r="E905" s="33"/>
    </row>
    <row r="906" spans="1:5" x14ac:dyDescent="0.3">
      <c r="A906" t="s">
        <v>48</v>
      </c>
      <c r="B906" s="10">
        <v>4</v>
      </c>
      <c r="C906" t="s">
        <v>191</v>
      </c>
      <c r="D906" s="11">
        <v>9</v>
      </c>
      <c r="E906" s="33"/>
    </row>
    <row r="907" spans="1:5" x14ac:dyDescent="0.3">
      <c r="A907" t="s">
        <v>48</v>
      </c>
      <c r="B907" s="10">
        <v>3</v>
      </c>
      <c r="C907" t="s">
        <v>199</v>
      </c>
      <c r="D907" s="11">
        <v>4</v>
      </c>
      <c r="E907" s="33"/>
    </row>
    <row r="908" spans="1:5" x14ac:dyDescent="0.3">
      <c r="A908" t="s">
        <v>48</v>
      </c>
      <c r="B908" s="10">
        <v>4</v>
      </c>
      <c r="C908" t="s">
        <v>92</v>
      </c>
      <c r="D908" s="11">
        <v>6</v>
      </c>
      <c r="E908" s="33"/>
    </row>
    <row r="909" spans="1:5" x14ac:dyDescent="0.3">
      <c r="A909" t="s">
        <v>48</v>
      </c>
      <c r="B909" s="10">
        <v>8</v>
      </c>
      <c r="C909" t="s">
        <v>180</v>
      </c>
      <c r="D909" s="11">
        <v>7</v>
      </c>
      <c r="E909" s="33"/>
    </row>
    <row r="910" spans="1:5" x14ac:dyDescent="0.3">
      <c r="A910" t="s">
        <v>205</v>
      </c>
      <c r="B910" s="10">
        <v>12</v>
      </c>
      <c r="D910" s="11">
        <v>9</v>
      </c>
      <c r="E910" s="33"/>
    </row>
    <row r="911" spans="1:5" x14ac:dyDescent="0.3">
      <c r="A911" t="s">
        <v>206</v>
      </c>
      <c r="B911" s="10">
        <v>4</v>
      </c>
      <c r="D911" s="11">
        <v>8</v>
      </c>
      <c r="E911" s="33"/>
    </row>
    <row r="912" spans="1:5" x14ac:dyDescent="0.3">
      <c r="A912" t="s">
        <v>207</v>
      </c>
      <c r="B912" s="10">
        <v>6</v>
      </c>
      <c r="D912" s="11">
        <v>7</v>
      </c>
      <c r="E912" s="33"/>
    </row>
    <row r="913" spans="1:5" x14ac:dyDescent="0.3">
      <c r="A913" t="s">
        <v>208</v>
      </c>
      <c r="B913" s="10">
        <v>7</v>
      </c>
      <c r="D913" s="11">
        <v>10</v>
      </c>
      <c r="E913" s="33"/>
    </row>
    <row r="914" spans="1:5" x14ac:dyDescent="0.3">
      <c r="A914" t="s">
        <v>209</v>
      </c>
      <c r="B914" s="10">
        <v>8</v>
      </c>
      <c r="D914" s="11">
        <v>14</v>
      </c>
      <c r="E914" s="33"/>
    </row>
    <row r="915" spans="1:5" x14ac:dyDescent="0.3">
      <c r="A915" t="s">
        <v>210</v>
      </c>
      <c r="B915" s="10">
        <v>5</v>
      </c>
      <c r="D915" s="11">
        <v>13</v>
      </c>
      <c r="E915" s="33"/>
    </row>
    <row r="916" spans="1:5" x14ac:dyDescent="0.3">
      <c r="A916" t="s">
        <v>211</v>
      </c>
      <c r="B916" s="10">
        <v>6</v>
      </c>
      <c r="D916" s="11">
        <v>7</v>
      </c>
      <c r="E916" s="33"/>
    </row>
    <row r="917" spans="1:5" x14ac:dyDescent="0.3">
      <c r="A917" t="s">
        <v>212</v>
      </c>
      <c r="B917" s="10">
        <v>6</v>
      </c>
      <c r="D917" s="11">
        <v>7</v>
      </c>
      <c r="E917" s="33"/>
    </row>
    <row r="918" spans="1:5" x14ac:dyDescent="0.3">
      <c r="A918" t="s">
        <v>213</v>
      </c>
      <c r="B918" s="10">
        <v>6</v>
      </c>
      <c r="D918" s="11">
        <v>9</v>
      </c>
      <c r="E918" s="33"/>
    </row>
    <row r="919" spans="1:5" x14ac:dyDescent="0.3">
      <c r="A919" t="s">
        <v>214</v>
      </c>
      <c r="B919" s="10">
        <v>9</v>
      </c>
      <c r="D919" s="11">
        <v>11</v>
      </c>
      <c r="E919" s="33"/>
    </row>
    <row r="920" spans="1:5" x14ac:dyDescent="0.3">
      <c r="A920" t="s">
        <v>215</v>
      </c>
      <c r="B920" s="10">
        <v>6</v>
      </c>
      <c r="D920" s="11">
        <v>10</v>
      </c>
      <c r="E920" s="33"/>
    </row>
    <row r="921" spans="1:5" x14ac:dyDescent="0.3">
      <c r="A921" t="s">
        <v>216</v>
      </c>
      <c r="B921" s="10">
        <v>4</v>
      </c>
      <c r="D921" s="11">
        <v>5</v>
      </c>
      <c r="E921" s="33"/>
    </row>
    <row r="922" spans="1:5" x14ac:dyDescent="0.3">
      <c r="A922" t="s">
        <v>217</v>
      </c>
      <c r="B922" s="10">
        <v>6</v>
      </c>
      <c r="D922" s="11">
        <v>5</v>
      </c>
      <c r="E922" s="33"/>
    </row>
    <row r="923" spans="1:5" x14ac:dyDescent="0.3">
      <c r="A923" t="s">
        <v>218</v>
      </c>
      <c r="B923" s="10">
        <v>6</v>
      </c>
      <c r="D923" s="11">
        <v>9</v>
      </c>
      <c r="E923" s="33"/>
    </row>
    <row r="924" spans="1:5" x14ac:dyDescent="0.3">
      <c r="A924" t="s">
        <v>219</v>
      </c>
      <c r="B924" s="10">
        <v>5</v>
      </c>
      <c r="D924" s="11">
        <v>3</v>
      </c>
      <c r="E924" s="33"/>
    </row>
    <row r="925" spans="1:5" x14ac:dyDescent="0.3">
      <c r="A925" t="s">
        <v>220</v>
      </c>
      <c r="B925" s="10">
        <v>7</v>
      </c>
      <c r="D925" s="11">
        <v>7</v>
      </c>
      <c r="E925" s="33"/>
    </row>
    <row r="926" spans="1:5" x14ac:dyDescent="0.3">
      <c r="A926" t="s">
        <v>221</v>
      </c>
      <c r="B926" s="10">
        <v>5</v>
      </c>
      <c r="D926" s="11">
        <v>6</v>
      </c>
      <c r="E926" s="33"/>
    </row>
    <row r="927" spans="1:5" x14ac:dyDescent="0.3">
      <c r="A927" t="s">
        <v>222</v>
      </c>
      <c r="B927" s="10">
        <v>6</v>
      </c>
      <c r="D927" s="11">
        <v>10</v>
      </c>
      <c r="E927" s="33"/>
    </row>
    <row r="928" spans="1:5" x14ac:dyDescent="0.3">
      <c r="A928" t="s">
        <v>223</v>
      </c>
      <c r="B928" s="10">
        <v>8</v>
      </c>
      <c r="D928" s="11">
        <v>8</v>
      </c>
      <c r="E928" s="33"/>
    </row>
    <row r="929" spans="1:5" x14ac:dyDescent="0.3">
      <c r="A929" t="s">
        <v>224</v>
      </c>
      <c r="B929" s="10">
        <v>13</v>
      </c>
      <c r="D929" s="11">
        <v>8</v>
      </c>
      <c r="E929" s="33"/>
    </row>
    <row r="930" spans="1:5" x14ac:dyDescent="0.3">
      <c r="A930" t="s">
        <v>225</v>
      </c>
      <c r="B930" s="10">
        <v>6</v>
      </c>
      <c r="D930" s="11">
        <v>4</v>
      </c>
      <c r="E930" s="33"/>
    </row>
    <row r="931" spans="1:5" x14ac:dyDescent="0.3">
      <c r="A931" t="s">
        <v>226</v>
      </c>
      <c r="B931" s="10">
        <v>12</v>
      </c>
      <c r="D931" s="11">
        <v>12</v>
      </c>
      <c r="E931" s="33"/>
    </row>
  </sheetData>
  <mergeCells count="2">
    <mergeCell ref="J2:L2"/>
    <mergeCell ref="J18:L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3"/>
  <sheetViews>
    <sheetView topLeftCell="A25" workbookViewId="0">
      <selection activeCell="J19" sqref="J19:L19"/>
    </sheetView>
  </sheetViews>
  <sheetFormatPr defaultRowHeight="14.4" x14ac:dyDescent="0.3"/>
  <cols>
    <col min="1" max="1" width="7.109375" bestFit="1" customWidth="1"/>
    <col min="2" max="2" width="12.88671875" style="10" bestFit="1" customWidth="1"/>
    <col min="3" max="3" width="8.77734375" bestFit="1" customWidth="1"/>
    <col min="4" max="4" width="14.33203125" style="11" bestFit="1" customWidth="1"/>
    <col min="5" max="5" width="5.109375" style="1" bestFit="1" customWidth="1"/>
    <col min="7" max="7" width="9.5546875" style="10" bestFit="1" customWidth="1"/>
    <col min="10" max="10" width="8.77734375" customWidth="1"/>
    <col min="12" max="12" width="12" bestFit="1" customWidth="1"/>
    <col min="13" max="13" width="25.109375" bestFit="1" customWidth="1"/>
  </cols>
  <sheetData>
    <row r="1" spans="1:14" x14ac:dyDescent="0.3">
      <c r="A1" s="4" t="s">
        <v>253</v>
      </c>
      <c r="B1" s="10" t="s">
        <v>266</v>
      </c>
      <c r="C1" s="4" t="s">
        <v>254</v>
      </c>
      <c r="D1" s="30" t="s">
        <v>255</v>
      </c>
      <c r="E1" s="31" t="s">
        <v>271</v>
      </c>
      <c r="F1" s="4" t="s">
        <v>269</v>
      </c>
      <c r="G1" s="4"/>
      <c r="H1" s="4"/>
    </row>
    <row r="2" spans="1:14" x14ac:dyDescent="0.3">
      <c r="A2" t="s">
        <v>36</v>
      </c>
      <c r="B2" s="10">
        <v>9</v>
      </c>
      <c r="C2" t="s">
        <v>19</v>
      </c>
      <c r="D2" s="11">
        <v>15</v>
      </c>
      <c r="E2" s="32"/>
      <c r="F2" s="4" t="s">
        <v>253</v>
      </c>
      <c r="G2" s="4" t="s">
        <v>265</v>
      </c>
      <c r="H2" s="4" t="s">
        <v>270</v>
      </c>
      <c r="I2" s="4"/>
      <c r="J2" s="39" t="s">
        <v>258</v>
      </c>
      <c r="K2" s="39"/>
      <c r="L2" s="39"/>
      <c r="N2" s="10"/>
    </row>
    <row r="3" spans="1:14" x14ac:dyDescent="0.3">
      <c r="A3" t="s">
        <v>36</v>
      </c>
      <c r="B3" s="10">
        <v>8</v>
      </c>
      <c r="C3" t="s">
        <v>37</v>
      </c>
      <c r="D3" s="11">
        <v>13</v>
      </c>
      <c r="E3" s="32"/>
      <c r="F3" t="s">
        <v>36</v>
      </c>
      <c r="G3" s="10">
        <v>3</v>
      </c>
      <c r="H3">
        <v>46</v>
      </c>
      <c r="J3" s="10" t="s">
        <v>264</v>
      </c>
      <c r="K3" s="35" t="s">
        <v>261</v>
      </c>
      <c r="L3" s="35" t="s">
        <v>262</v>
      </c>
      <c r="N3" s="10"/>
    </row>
    <row r="4" spans="1:14" x14ac:dyDescent="0.3">
      <c r="A4" t="s">
        <v>36</v>
      </c>
      <c r="B4" s="10">
        <v>7</v>
      </c>
      <c r="C4" t="s">
        <v>38</v>
      </c>
      <c r="D4" s="11">
        <v>15</v>
      </c>
      <c r="E4" s="32"/>
      <c r="F4" t="s">
        <v>36</v>
      </c>
      <c r="G4" s="10">
        <v>4</v>
      </c>
      <c r="H4">
        <v>70</v>
      </c>
      <c r="J4" s="10">
        <v>2</v>
      </c>
      <c r="K4">
        <f>SUMIF(G3:G36,2,H3:H36)</f>
        <v>26</v>
      </c>
      <c r="L4">
        <f t="shared" ref="L4:L12" si="0">K4/$K$13*100</f>
        <v>0.48680022467702683</v>
      </c>
      <c r="N4" s="10"/>
    </row>
    <row r="5" spans="1:14" x14ac:dyDescent="0.3">
      <c r="A5" t="s">
        <v>36</v>
      </c>
      <c r="B5" s="10">
        <v>7</v>
      </c>
      <c r="C5" t="s">
        <v>19</v>
      </c>
      <c r="D5" s="11">
        <v>12</v>
      </c>
      <c r="E5" s="32"/>
      <c r="F5" t="s">
        <v>36</v>
      </c>
      <c r="G5" s="10">
        <v>5</v>
      </c>
      <c r="H5">
        <v>151</v>
      </c>
      <c r="J5" s="10">
        <v>3</v>
      </c>
      <c r="K5">
        <f>SUMIF(G3:G36,3,H3:H36)</f>
        <v>325</v>
      </c>
      <c r="L5">
        <f t="shared" si="0"/>
        <v>6.0850028084628347</v>
      </c>
      <c r="N5" s="10"/>
    </row>
    <row r="6" spans="1:14" x14ac:dyDescent="0.3">
      <c r="A6" t="s">
        <v>36</v>
      </c>
      <c r="B6" s="10">
        <v>7</v>
      </c>
      <c r="C6" t="s">
        <v>19</v>
      </c>
      <c r="D6" s="11">
        <v>12</v>
      </c>
      <c r="E6" s="32"/>
      <c r="F6" t="s">
        <v>36</v>
      </c>
      <c r="G6" s="10">
        <v>6</v>
      </c>
      <c r="H6">
        <v>423</v>
      </c>
      <c r="J6" s="10">
        <v>4</v>
      </c>
      <c r="K6">
        <f>SUMIF(G3:G36,4,H3:H36)</f>
        <v>1011</v>
      </c>
      <c r="L6">
        <f t="shared" si="0"/>
        <v>18.929039505710541</v>
      </c>
      <c r="N6" s="10"/>
    </row>
    <row r="7" spans="1:14" x14ac:dyDescent="0.3">
      <c r="A7" t="s">
        <v>36</v>
      </c>
      <c r="B7" s="10">
        <v>7</v>
      </c>
      <c r="C7" t="s">
        <v>5</v>
      </c>
      <c r="D7" s="11">
        <v>14</v>
      </c>
      <c r="E7" s="32"/>
      <c r="F7" t="s">
        <v>36</v>
      </c>
      <c r="G7" s="10">
        <v>7</v>
      </c>
      <c r="H7">
        <v>275</v>
      </c>
      <c r="J7" s="10">
        <v>5</v>
      </c>
      <c r="K7">
        <f>SUMIF(G3:G36,5,H3:H36)</f>
        <v>1075</v>
      </c>
      <c r="L7">
        <f t="shared" si="0"/>
        <v>20.127316981838607</v>
      </c>
      <c r="N7" s="10"/>
    </row>
    <row r="8" spans="1:14" x14ac:dyDescent="0.3">
      <c r="A8" t="s">
        <v>36</v>
      </c>
      <c r="B8" s="10">
        <v>7</v>
      </c>
      <c r="C8" t="s">
        <v>24</v>
      </c>
      <c r="D8" s="11">
        <v>15</v>
      </c>
      <c r="E8" s="32"/>
      <c r="F8" t="s">
        <v>36</v>
      </c>
      <c r="G8" s="10">
        <v>8</v>
      </c>
      <c r="H8">
        <v>59</v>
      </c>
      <c r="J8" s="10">
        <v>6</v>
      </c>
      <c r="K8">
        <f>SUMIF(G3:G36,6,H3:H36)</f>
        <v>1559</v>
      </c>
      <c r="L8">
        <f t="shared" si="0"/>
        <v>29.189290395057103</v>
      </c>
      <c r="N8" s="10"/>
    </row>
    <row r="9" spans="1:14" x14ac:dyDescent="0.3">
      <c r="A9" t="s">
        <v>36</v>
      </c>
      <c r="B9" s="10">
        <v>7</v>
      </c>
      <c r="C9" t="s">
        <v>14</v>
      </c>
      <c r="D9" s="11">
        <v>19</v>
      </c>
      <c r="E9" s="32"/>
      <c r="F9" t="s">
        <v>36</v>
      </c>
      <c r="G9" s="10">
        <v>9</v>
      </c>
      <c r="H9">
        <v>117</v>
      </c>
      <c r="J9" s="10">
        <v>7</v>
      </c>
      <c r="K9">
        <f>SUMIF(G3:G36,7,H3:H36)</f>
        <v>580</v>
      </c>
      <c r="L9">
        <f t="shared" si="0"/>
        <v>10.859389627410597</v>
      </c>
      <c r="N9" s="10"/>
    </row>
    <row r="10" spans="1:14" x14ac:dyDescent="0.3">
      <c r="A10" t="s">
        <v>36</v>
      </c>
      <c r="B10" s="10">
        <v>7</v>
      </c>
      <c r="C10" t="s">
        <v>39</v>
      </c>
      <c r="D10" s="11">
        <v>8</v>
      </c>
      <c r="E10" s="32"/>
      <c r="F10" t="s">
        <v>42</v>
      </c>
      <c r="G10" s="10">
        <v>8</v>
      </c>
      <c r="H10">
        <v>96</v>
      </c>
      <c r="J10" s="10">
        <v>8</v>
      </c>
      <c r="K10">
        <f>SUMIF(G3:G36,8,H3:H36)</f>
        <v>458</v>
      </c>
      <c r="L10">
        <f t="shared" si="0"/>
        <v>8.5751731885414717</v>
      </c>
      <c r="N10" s="10"/>
    </row>
    <row r="11" spans="1:14" x14ac:dyDescent="0.3">
      <c r="A11" t="s">
        <v>36</v>
      </c>
      <c r="B11" s="10">
        <v>6</v>
      </c>
      <c r="C11" t="s">
        <v>10</v>
      </c>
      <c r="D11" s="11">
        <v>11</v>
      </c>
      <c r="E11" s="32"/>
      <c r="F11" t="s">
        <v>42</v>
      </c>
      <c r="G11" s="10">
        <v>6</v>
      </c>
      <c r="H11">
        <v>245</v>
      </c>
      <c r="J11" s="10">
        <v>9</v>
      </c>
      <c r="K11">
        <f>SUMIF(G3:G36,9,H3:H36)</f>
        <v>239</v>
      </c>
      <c r="L11">
        <f t="shared" si="0"/>
        <v>4.4748174499157463</v>
      </c>
      <c r="N11" s="10"/>
    </row>
    <row r="12" spans="1:14" x14ac:dyDescent="0.3">
      <c r="A12" t="s">
        <v>36</v>
      </c>
      <c r="B12" s="10">
        <v>6</v>
      </c>
      <c r="C12" t="s">
        <v>10</v>
      </c>
      <c r="D12" s="11">
        <v>17</v>
      </c>
      <c r="E12" s="32"/>
      <c r="F12" t="s">
        <v>42</v>
      </c>
      <c r="G12" s="10">
        <v>5</v>
      </c>
      <c r="H12">
        <v>148</v>
      </c>
      <c r="J12" s="10">
        <v>10</v>
      </c>
      <c r="K12">
        <f>SUMIF(G3:G36,10,H3:H36)</f>
        <v>68</v>
      </c>
      <c r="L12">
        <f t="shared" si="0"/>
        <v>1.27316981838607</v>
      </c>
      <c r="N12" s="12"/>
    </row>
    <row r="13" spans="1:14" x14ac:dyDescent="0.3">
      <c r="A13" t="s">
        <v>36</v>
      </c>
      <c r="B13" s="10">
        <v>6</v>
      </c>
      <c r="C13" t="s">
        <v>10</v>
      </c>
      <c r="D13" s="11">
        <v>15</v>
      </c>
      <c r="E13" s="32"/>
      <c r="F13" t="s">
        <v>42</v>
      </c>
      <c r="G13" s="10">
        <v>4</v>
      </c>
      <c r="H13">
        <v>84</v>
      </c>
      <c r="J13" s="12" t="s">
        <v>130</v>
      </c>
      <c r="K13">
        <f>SUM(K4:K12)</f>
        <v>5341</v>
      </c>
      <c r="L13">
        <f>SUM(L4:L12)</f>
        <v>99.999999999999986</v>
      </c>
    </row>
    <row r="14" spans="1:14" x14ac:dyDescent="0.3">
      <c r="A14" t="s">
        <v>36</v>
      </c>
      <c r="B14" s="10">
        <v>6</v>
      </c>
      <c r="C14" t="s">
        <v>5</v>
      </c>
      <c r="D14" s="11">
        <v>10</v>
      </c>
      <c r="E14" s="32"/>
      <c r="F14" t="s">
        <v>42</v>
      </c>
      <c r="G14" s="10">
        <v>3</v>
      </c>
      <c r="H14">
        <v>60</v>
      </c>
    </row>
    <row r="15" spans="1:14" x14ac:dyDescent="0.3">
      <c r="A15" t="s">
        <v>36</v>
      </c>
      <c r="B15" s="10">
        <v>6</v>
      </c>
      <c r="C15" t="s">
        <v>5</v>
      </c>
      <c r="D15" s="11">
        <v>15</v>
      </c>
      <c r="E15" s="32"/>
      <c r="F15" t="s">
        <v>42</v>
      </c>
      <c r="G15" s="10">
        <v>2</v>
      </c>
      <c r="H15">
        <v>8</v>
      </c>
    </row>
    <row r="16" spans="1:14" x14ac:dyDescent="0.3">
      <c r="A16" t="s">
        <v>36</v>
      </c>
      <c r="B16" s="10">
        <v>6</v>
      </c>
      <c r="C16" t="s">
        <v>19</v>
      </c>
      <c r="D16" s="11">
        <v>19</v>
      </c>
      <c r="E16" s="32"/>
      <c r="F16" t="s">
        <v>131</v>
      </c>
      <c r="G16" s="10">
        <v>2</v>
      </c>
      <c r="H16">
        <v>12</v>
      </c>
    </row>
    <row r="17" spans="1:15" x14ac:dyDescent="0.3">
      <c r="A17" t="s">
        <v>36</v>
      </c>
      <c r="B17" s="10">
        <v>6</v>
      </c>
      <c r="C17" t="s">
        <v>4</v>
      </c>
      <c r="D17" s="11">
        <v>13</v>
      </c>
      <c r="E17" s="32"/>
      <c r="F17" t="s">
        <v>131</v>
      </c>
      <c r="G17" s="10">
        <v>3</v>
      </c>
      <c r="H17">
        <v>174</v>
      </c>
    </row>
    <row r="18" spans="1:15" x14ac:dyDescent="0.3">
      <c r="A18" t="s">
        <v>36</v>
      </c>
      <c r="B18" s="10">
        <v>6</v>
      </c>
      <c r="C18" t="s">
        <v>19</v>
      </c>
      <c r="D18" s="11">
        <v>13</v>
      </c>
      <c r="E18" s="32"/>
      <c r="F18" t="s">
        <v>131</v>
      </c>
      <c r="G18" s="10">
        <v>4</v>
      </c>
      <c r="H18">
        <v>589</v>
      </c>
      <c r="M18" s="34"/>
    </row>
    <row r="19" spans="1:15" x14ac:dyDescent="0.3">
      <c r="A19" t="s">
        <v>36</v>
      </c>
      <c r="B19" s="10">
        <v>5</v>
      </c>
      <c r="C19" t="s">
        <v>29</v>
      </c>
      <c r="D19" s="11">
        <v>13</v>
      </c>
      <c r="E19" s="32"/>
      <c r="F19" t="s">
        <v>131</v>
      </c>
      <c r="G19" s="10">
        <v>5</v>
      </c>
      <c r="H19">
        <v>567</v>
      </c>
      <c r="J19" s="39" t="s">
        <v>259</v>
      </c>
      <c r="K19" s="39"/>
      <c r="L19" s="39"/>
      <c r="M19" s="34"/>
    </row>
    <row r="20" spans="1:15" x14ac:dyDescent="0.3">
      <c r="A20" t="s">
        <v>36</v>
      </c>
      <c r="B20" s="10">
        <v>5</v>
      </c>
      <c r="C20" t="s">
        <v>40</v>
      </c>
      <c r="D20" s="11">
        <v>11</v>
      </c>
      <c r="E20" s="32"/>
      <c r="F20" t="s">
        <v>131</v>
      </c>
      <c r="G20" s="10">
        <v>6</v>
      </c>
      <c r="H20">
        <v>547</v>
      </c>
      <c r="J20" s="10" t="s">
        <v>264</v>
      </c>
      <c r="K20" s="35" t="s">
        <v>261</v>
      </c>
      <c r="L20" s="35" t="s">
        <v>262</v>
      </c>
      <c r="M20" s="4" t="s">
        <v>263</v>
      </c>
      <c r="O20" s="4" t="s">
        <v>260</v>
      </c>
    </row>
    <row r="21" spans="1:15" x14ac:dyDescent="0.3">
      <c r="A21" t="s">
        <v>36</v>
      </c>
      <c r="B21" s="10">
        <v>5</v>
      </c>
      <c r="C21" t="s">
        <v>29</v>
      </c>
      <c r="D21" s="11">
        <v>13</v>
      </c>
      <c r="E21" s="32"/>
      <c r="F21" t="s">
        <v>131</v>
      </c>
      <c r="G21" s="10">
        <v>7</v>
      </c>
      <c r="H21">
        <v>223</v>
      </c>
      <c r="J21" s="10">
        <v>2</v>
      </c>
      <c r="K21">
        <f t="shared" ref="K21:K29" si="1">COUNTIF(B:B,J21)</f>
        <v>5</v>
      </c>
      <c r="L21">
        <f>K21/$K$31*100</f>
        <v>2.1551724137931036</v>
      </c>
      <c r="M21">
        <f>L4</f>
        <v>0.48680022467702683</v>
      </c>
      <c r="O21">
        <f>K4/K21</f>
        <v>5.2</v>
      </c>
    </row>
    <row r="22" spans="1:15" x14ac:dyDescent="0.3">
      <c r="A22" t="s">
        <v>36</v>
      </c>
      <c r="B22" s="10">
        <v>5</v>
      </c>
      <c r="C22" t="s">
        <v>20</v>
      </c>
      <c r="D22" s="11">
        <v>17</v>
      </c>
      <c r="E22" s="32"/>
      <c r="F22" t="s">
        <v>131</v>
      </c>
      <c r="G22" s="10">
        <v>8</v>
      </c>
      <c r="H22">
        <v>205</v>
      </c>
      <c r="J22" s="10">
        <v>3</v>
      </c>
      <c r="K22">
        <f t="shared" si="1"/>
        <v>44</v>
      </c>
      <c r="L22">
        <f t="shared" ref="L22:L29" si="2">K22/$K$31*100</f>
        <v>18.96551724137931</v>
      </c>
      <c r="M22">
        <f t="shared" ref="M22:M29" si="3">L5</f>
        <v>6.0850028084628347</v>
      </c>
      <c r="O22">
        <f t="shared" ref="O22:O29" si="4">K5/K22</f>
        <v>7.3863636363636367</v>
      </c>
    </row>
    <row r="23" spans="1:15" x14ac:dyDescent="0.3">
      <c r="A23" t="s">
        <v>36</v>
      </c>
      <c r="B23" s="10">
        <v>5</v>
      </c>
      <c r="C23" t="s">
        <v>5</v>
      </c>
      <c r="D23" s="11">
        <v>10</v>
      </c>
      <c r="E23" s="32"/>
      <c r="F23" t="s">
        <v>139</v>
      </c>
      <c r="G23" s="10">
        <v>10</v>
      </c>
      <c r="H23">
        <v>68</v>
      </c>
      <c r="J23" s="10">
        <v>4</v>
      </c>
      <c r="K23">
        <f t="shared" si="1"/>
        <v>68</v>
      </c>
      <c r="L23">
        <f t="shared" si="2"/>
        <v>29.310344827586203</v>
      </c>
      <c r="M23">
        <f t="shared" si="3"/>
        <v>18.929039505710541</v>
      </c>
      <c r="O23">
        <f t="shared" si="4"/>
        <v>14.867647058823529</v>
      </c>
    </row>
    <row r="24" spans="1:15" x14ac:dyDescent="0.3">
      <c r="A24" t="s">
        <v>36</v>
      </c>
      <c r="B24" s="10">
        <v>5</v>
      </c>
      <c r="C24" t="s">
        <v>5</v>
      </c>
      <c r="D24" s="11">
        <v>11</v>
      </c>
      <c r="E24" s="32"/>
      <c r="F24" t="s">
        <v>139</v>
      </c>
      <c r="G24" s="10">
        <v>8</v>
      </c>
      <c r="H24">
        <v>98</v>
      </c>
      <c r="J24" s="10">
        <v>5</v>
      </c>
      <c r="K24">
        <f t="shared" si="1"/>
        <v>49</v>
      </c>
      <c r="L24">
        <f t="shared" si="2"/>
        <v>21.120689655172413</v>
      </c>
      <c r="M24">
        <f t="shared" si="3"/>
        <v>20.127316981838607</v>
      </c>
      <c r="O24">
        <f t="shared" si="4"/>
        <v>21.938775510204081</v>
      </c>
    </row>
    <row r="25" spans="1:15" x14ac:dyDescent="0.3">
      <c r="A25" t="s">
        <v>36</v>
      </c>
      <c r="B25" s="10">
        <v>4</v>
      </c>
      <c r="C25" t="s">
        <v>5</v>
      </c>
      <c r="D25" s="11">
        <v>18</v>
      </c>
      <c r="E25" s="32"/>
      <c r="F25" t="s">
        <v>139</v>
      </c>
      <c r="G25" s="10">
        <v>6</v>
      </c>
      <c r="H25">
        <v>120</v>
      </c>
      <c r="J25" s="10">
        <v>6</v>
      </c>
      <c r="K25">
        <f t="shared" si="1"/>
        <v>41</v>
      </c>
      <c r="L25">
        <f t="shared" si="2"/>
        <v>17.672413793103448</v>
      </c>
      <c r="M25">
        <f t="shared" si="3"/>
        <v>29.189290395057103</v>
      </c>
      <c r="O25">
        <f t="shared" si="4"/>
        <v>38.024390243902438</v>
      </c>
    </row>
    <row r="26" spans="1:15" x14ac:dyDescent="0.3">
      <c r="A26" t="s">
        <v>36</v>
      </c>
      <c r="B26" s="10">
        <v>4</v>
      </c>
      <c r="C26" t="s">
        <v>5</v>
      </c>
      <c r="D26" s="11">
        <v>8</v>
      </c>
      <c r="E26" s="32"/>
      <c r="F26" t="s">
        <v>139</v>
      </c>
      <c r="G26" s="10">
        <v>5</v>
      </c>
      <c r="H26">
        <v>94</v>
      </c>
      <c r="J26" s="10">
        <v>7</v>
      </c>
      <c r="K26">
        <f t="shared" si="1"/>
        <v>15</v>
      </c>
      <c r="L26">
        <f t="shared" si="2"/>
        <v>6.4655172413793105</v>
      </c>
      <c r="M26">
        <f t="shared" si="3"/>
        <v>10.859389627410597</v>
      </c>
      <c r="O26">
        <f t="shared" si="4"/>
        <v>38.666666666666664</v>
      </c>
    </row>
    <row r="27" spans="1:15" x14ac:dyDescent="0.3">
      <c r="A27" t="s">
        <v>36</v>
      </c>
      <c r="B27" s="10">
        <v>4</v>
      </c>
      <c r="C27" t="s">
        <v>14</v>
      </c>
      <c r="D27" s="11">
        <v>11</v>
      </c>
      <c r="E27" s="32"/>
      <c r="F27" t="s">
        <v>139</v>
      </c>
      <c r="G27" s="10">
        <v>4</v>
      </c>
      <c r="H27">
        <v>118</v>
      </c>
      <c r="J27" s="10">
        <v>8</v>
      </c>
      <c r="K27">
        <f t="shared" si="1"/>
        <v>7</v>
      </c>
      <c r="L27">
        <f t="shared" si="2"/>
        <v>3.0172413793103448</v>
      </c>
      <c r="M27">
        <f t="shared" si="3"/>
        <v>8.5751731885414717</v>
      </c>
      <c r="O27">
        <f t="shared" si="4"/>
        <v>65.428571428571431</v>
      </c>
    </row>
    <row r="28" spans="1:15" x14ac:dyDescent="0.3">
      <c r="A28" t="s">
        <v>36</v>
      </c>
      <c r="B28" s="10">
        <v>4</v>
      </c>
      <c r="C28" t="s">
        <v>41</v>
      </c>
      <c r="D28" s="11">
        <v>13</v>
      </c>
      <c r="E28" s="32"/>
      <c r="F28" t="s">
        <v>139</v>
      </c>
      <c r="G28" s="10">
        <v>3</v>
      </c>
      <c r="H28">
        <v>34</v>
      </c>
      <c r="J28" s="10">
        <v>9</v>
      </c>
      <c r="K28">
        <f t="shared" si="1"/>
        <v>2</v>
      </c>
      <c r="L28">
        <f t="shared" si="2"/>
        <v>0.86206896551724133</v>
      </c>
      <c r="M28">
        <f t="shared" si="3"/>
        <v>4.4748174499157463</v>
      </c>
      <c r="O28">
        <f t="shared" si="4"/>
        <v>119.5</v>
      </c>
    </row>
    <row r="29" spans="1:15" x14ac:dyDescent="0.3">
      <c r="A29" t="s">
        <v>36</v>
      </c>
      <c r="B29" s="10">
        <v>3</v>
      </c>
      <c r="C29" t="s">
        <v>5</v>
      </c>
      <c r="D29" s="11">
        <v>8</v>
      </c>
      <c r="E29" s="32"/>
      <c r="F29" t="s">
        <v>139</v>
      </c>
      <c r="G29" s="10">
        <v>2</v>
      </c>
      <c r="H29">
        <v>6</v>
      </c>
      <c r="J29" s="10">
        <v>10</v>
      </c>
      <c r="K29">
        <f t="shared" si="1"/>
        <v>1</v>
      </c>
      <c r="L29">
        <f t="shared" si="2"/>
        <v>0.43103448275862066</v>
      </c>
      <c r="M29">
        <f t="shared" si="3"/>
        <v>1.27316981838607</v>
      </c>
      <c r="O29">
        <f t="shared" si="4"/>
        <v>68</v>
      </c>
    </row>
    <row r="30" spans="1:15" x14ac:dyDescent="0.3">
      <c r="A30" t="s">
        <v>36</v>
      </c>
      <c r="B30" s="10">
        <v>3</v>
      </c>
      <c r="C30" t="s">
        <v>14</v>
      </c>
      <c r="D30" s="11">
        <v>18</v>
      </c>
      <c r="E30" s="32"/>
      <c r="F30" t="s">
        <v>151</v>
      </c>
      <c r="G30" s="10">
        <v>9</v>
      </c>
      <c r="H30">
        <v>122</v>
      </c>
      <c r="J30" s="10"/>
    </row>
    <row r="31" spans="1:15" x14ac:dyDescent="0.3">
      <c r="A31" t="s">
        <v>36</v>
      </c>
      <c r="B31" s="10">
        <v>3</v>
      </c>
      <c r="C31" t="s">
        <v>5</v>
      </c>
      <c r="D31" s="11">
        <v>13</v>
      </c>
      <c r="E31" s="32"/>
      <c r="F31" t="s">
        <v>151</v>
      </c>
      <c r="G31" s="10">
        <v>7</v>
      </c>
      <c r="H31">
        <v>82</v>
      </c>
      <c r="J31" s="10" t="s">
        <v>130</v>
      </c>
      <c r="K31">
        <f>SUM(K21:K29)</f>
        <v>232</v>
      </c>
      <c r="L31">
        <f>SUM(L21:L29)</f>
        <v>100</v>
      </c>
    </row>
    <row r="32" spans="1:15" x14ac:dyDescent="0.3">
      <c r="A32" t="s">
        <v>36</v>
      </c>
      <c r="B32" s="10">
        <v>3</v>
      </c>
      <c r="C32" t="s">
        <v>5</v>
      </c>
      <c r="D32" s="11">
        <v>11</v>
      </c>
      <c r="E32" s="32"/>
      <c r="F32" t="s">
        <v>151</v>
      </c>
      <c r="G32" s="10">
        <v>6</v>
      </c>
      <c r="H32">
        <v>156</v>
      </c>
    </row>
    <row r="33" spans="1:8" x14ac:dyDescent="0.3">
      <c r="A33" t="s">
        <v>36</v>
      </c>
      <c r="B33" s="10">
        <v>3</v>
      </c>
      <c r="C33" t="s">
        <v>41</v>
      </c>
      <c r="D33" s="11">
        <v>10</v>
      </c>
      <c r="E33" s="32"/>
      <c r="F33" t="s">
        <v>151</v>
      </c>
      <c r="G33" s="10">
        <v>5</v>
      </c>
      <c r="H33">
        <v>115</v>
      </c>
    </row>
    <row r="34" spans="1:8" x14ac:dyDescent="0.3">
      <c r="A34" t="s">
        <v>42</v>
      </c>
      <c r="B34" s="10">
        <v>8</v>
      </c>
      <c r="C34" t="s">
        <v>19</v>
      </c>
      <c r="D34" s="11">
        <v>16</v>
      </c>
      <c r="E34" s="32"/>
      <c r="F34" t="s">
        <v>151</v>
      </c>
      <c r="G34" s="10">
        <v>4</v>
      </c>
      <c r="H34">
        <v>150</v>
      </c>
    </row>
    <row r="35" spans="1:8" x14ac:dyDescent="0.3">
      <c r="A35" t="s">
        <v>42</v>
      </c>
      <c r="B35" s="10">
        <v>6</v>
      </c>
      <c r="C35" t="s">
        <v>5</v>
      </c>
      <c r="D35" s="11">
        <v>13</v>
      </c>
      <c r="E35" s="32"/>
      <c r="F35" t="s">
        <v>151</v>
      </c>
      <c r="G35" s="10">
        <v>3</v>
      </c>
      <c r="H35">
        <v>11</v>
      </c>
    </row>
    <row r="36" spans="1:8" x14ac:dyDescent="0.3">
      <c r="A36" t="s">
        <v>42</v>
      </c>
      <c r="B36" s="10">
        <v>6</v>
      </c>
      <c r="C36" t="s">
        <v>4</v>
      </c>
      <c r="D36" s="11">
        <v>17</v>
      </c>
      <c r="E36" s="32"/>
      <c r="F36" t="s">
        <v>42</v>
      </c>
      <c r="G36" s="10">
        <v>6</v>
      </c>
      <c r="H36">
        <v>68</v>
      </c>
    </row>
    <row r="37" spans="1:8" x14ac:dyDescent="0.3">
      <c r="A37" t="s">
        <v>42</v>
      </c>
      <c r="B37" s="10">
        <v>6</v>
      </c>
      <c r="C37" t="s">
        <v>5</v>
      </c>
      <c r="D37" s="11">
        <v>14</v>
      </c>
      <c r="E37" s="32"/>
    </row>
    <row r="38" spans="1:8" x14ac:dyDescent="0.3">
      <c r="A38" t="s">
        <v>42</v>
      </c>
      <c r="B38" s="10">
        <v>6</v>
      </c>
      <c r="C38" t="s">
        <v>19</v>
      </c>
      <c r="D38" s="11">
        <v>11</v>
      </c>
      <c r="E38" s="32"/>
    </row>
    <row r="39" spans="1:8" x14ac:dyDescent="0.3">
      <c r="A39" t="s">
        <v>42</v>
      </c>
      <c r="B39" s="10">
        <v>6</v>
      </c>
      <c r="C39" t="s">
        <v>5</v>
      </c>
      <c r="D39" s="11">
        <v>15</v>
      </c>
      <c r="E39" s="32"/>
    </row>
    <row r="40" spans="1:8" x14ac:dyDescent="0.3">
      <c r="A40" t="s">
        <v>42</v>
      </c>
      <c r="B40" s="10">
        <v>6</v>
      </c>
      <c r="C40" t="s">
        <v>8</v>
      </c>
      <c r="D40" s="11">
        <v>15</v>
      </c>
      <c r="E40" s="32"/>
    </row>
    <row r="41" spans="1:8" x14ac:dyDescent="0.3">
      <c r="A41" t="s">
        <v>42</v>
      </c>
      <c r="B41" s="10">
        <v>5</v>
      </c>
      <c r="C41" t="s">
        <v>4</v>
      </c>
      <c r="D41" s="11">
        <v>11</v>
      </c>
      <c r="E41" s="32"/>
    </row>
    <row r="42" spans="1:8" x14ac:dyDescent="0.3">
      <c r="A42" t="s">
        <v>42</v>
      </c>
      <c r="B42" s="10">
        <v>5</v>
      </c>
      <c r="C42" t="s">
        <v>5</v>
      </c>
      <c r="D42" s="11">
        <v>11</v>
      </c>
      <c r="E42" s="32"/>
    </row>
    <row r="43" spans="1:8" x14ac:dyDescent="0.3">
      <c r="A43" t="s">
        <v>42</v>
      </c>
      <c r="B43" s="10">
        <v>5</v>
      </c>
      <c r="C43" t="s">
        <v>43</v>
      </c>
      <c r="D43" s="11">
        <v>14</v>
      </c>
      <c r="E43" s="32"/>
    </row>
    <row r="44" spans="1:8" x14ac:dyDescent="0.3">
      <c r="A44" t="s">
        <v>42</v>
      </c>
      <c r="B44" s="10">
        <v>5</v>
      </c>
      <c r="C44" t="s">
        <v>5</v>
      </c>
      <c r="D44" s="11">
        <v>11</v>
      </c>
      <c r="E44" s="32"/>
    </row>
    <row r="45" spans="1:8" x14ac:dyDescent="0.3">
      <c r="A45" t="s">
        <v>42</v>
      </c>
      <c r="B45" s="10">
        <v>5</v>
      </c>
      <c r="C45" t="s">
        <v>14</v>
      </c>
      <c r="D45" s="11">
        <v>15</v>
      </c>
      <c r="E45" s="32"/>
    </row>
    <row r="46" spans="1:8" x14ac:dyDescent="0.3">
      <c r="A46" t="s">
        <v>42</v>
      </c>
      <c r="B46" s="10">
        <v>5</v>
      </c>
      <c r="C46" t="s">
        <v>44</v>
      </c>
      <c r="D46" s="11">
        <v>14</v>
      </c>
      <c r="E46" s="32"/>
    </row>
    <row r="47" spans="1:8" x14ac:dyDescent="0.3">
      <c r="A47" t="s">
        <v>42</v>
      </c>
      <c r="B47" s="10">
        <v>4</v>
      </c>
      <c r="C47" t="s">
        <v>4</v>
      </c>
      <c r="D47" s="11">
        <v>16</v>
      </c>
      <c r="E47" s="32"/>
    </row>
    <row r="48" spans="1:8" x14ac:dyDescent="0.3">
      <c r="A48" t="s">
        <v>42</v>
      </c>
      <c r="B48" s="10">
        <v>4</v>
      </c>
      <c r="C48" t="s">
        <v>45</v>
      </c>
      <c r="D48" s="11">
        <v>15</v>
      </c>
      <c r="E48" s="32"/>
    </row>
    <row r="49" spans="1:5" x14ac:dyDescent="0.3">
      <c r="A49" t="s">
        <v>42</v>
      </c>
      <c r="B49" s="10">
        <v>4</v>
      </c>
      <c r="C49" t="s">
        <v>5</v>
      </c>
      <c r="D49" s="11">
        <v>10</v>
      </c>
      <c r="E49" s="32"/>
    </row>
    <row r="50" spans="1:5" x14ac:dyDescent="0.3">
      <c r="A50" t="s">
        <v>42</v>
      </c>
      <c r="B50" s="10">
        <v>4</v>
      </c>
      <c r="C50" t="s">
        <v>45</v>
      </c>
      <c r="D50" s="11">
        <v>13</v>
      </c>
      <c r="E50" s="32"/>
    </row>
    <row r="51" spans="1:5" x14ac:dyDescent="0.3">
      <c r="A51" t="s">
        <v>42</v>
      </c>
      <c r="B51" s="10">
        <v>4</v>
      </c>
      <c r="C51" t="s">
        <v>45</v>
      </c>
      <c r="D51" s="11">
        <v>14</v>
      </c>
      <c r="E51" s="32"/>
    </row>
    <row r="52" spans="1:5" x14ac:dyDescent="0.3">
      <c r="A52" t="s">
        <v>42</v>
      </c>
      <c r="B52" s="10">
        <v>3</v>
      </c>
      <c r="C52" t="s">
        <v>20</v>
      </c>
      <c r="D52" s="11">
        <v>13</v>
      </c>
      <c r="E52" s="32"/>
    </row>
    <row r="53" spans="1:5" x14ac:dyDescent="0.3">
      <c r="A53" t="s">
        <v>42</v>
      </c>
      <c r="B53" s="10">
        <v>3</v>
      </c>
      <c r="C53" t="s">
        <v>19</v>
      </c>
      <c r="D53" s="11">
        <v>14</v>
      </c>
      <c r="E53" s="32"/>
    </row>
    <row r="54" spans="1:5" x14ac:dyDescent="0.3">
      <c r="A54" t="s">
        <v>42</v>
      </c>
      <c r="B54" s="10">
        <v>3</v>
      </c>
      <c r="C54" t="s">
        <v>12</v>
      </c>
      <c r="D54" s="11">
        <v>9</v>
      </c>
      <c r="E54" s="32"/>
    </row>
    <row r="55" spans="1:5" x14ac:dyDescent="0.3">
      <c r="A55" t="s">
        <v>42</v>
      </c>
      <c r="B55" s="10">
        <v>3</v>
      </c>
      <c r="C55" t="s">
        <v>20</v>
      </c>
      <c r="D55" s="11">
        <v>9</v>
      </c>
      <c r="E55" s="32"/>
    </row>
    <row r="56" spans="1:5" x14ac:dyDescent="0.3">
      <c r="A56" t="s">
        <v>42</v>
      </c>
      <c r="B56" s="10">
        <v>3</v>
      </c>
      <c r="C56" t="s">
        <v>46</v>
      </c>
      <c r="D56" s="11">
        <v>12</v>
      </c>
      <c r="E56" s="32"/>
    </row>
    <row r="57" spans="1:5" x14ac:dyDescent="0.3">
      <c r="A57" t="s">
        <v>42</v>
      </c>
      <c r="B57" s="10">
        <v>3</v>
      </c>
      <c r="C57" t="s">
        <v>4</v>
      </c>
      <c r="D57" s="11">
        <v>11</v>
      </c>
      <c r="E57" s="32"/>
    </row>
    <row r="58" spans="1:5" x14ac:dyDescent="0.3">
      <c r="A58" t="s">
        <v>42</v>
      </c>
      <c r="B58" s="10">
        <v>2</v>
      </c>
      <c r="C58" t="s">
        <v>47</v>
      </c>
      <c r="D58" s="11">
        <v>9</v>
      </c>
      <c r="E58" s="32"/>
    </row>
    <row r="59" spans="1:5" x14ac:dyDescent="0.3">
      <c r="A59" t="s">
        <v>131</v>
      </c>
      <c r="B59" s="10">
        <v>3</v>
      </c>
      <c r="C59" t="s">
        <v>20</v>
      </c>
      <c r="D59" s="11">
        <v>8</v>
      </c>
      <c r="E59" s="32"/>
    </row>
    <row r="60" spans="1:5" x14ac:dyDescent="0.3">
      <c r="A60" t="s">
        <v>131</v>
      </c>
      <c r="B60" s="10">
        <v>3</v>
      </c>
      <c r="C60" t="s">
        <v>19</v>
      </c>
      <c r="D60" s="11">
        <v>16</v>
      </c>
      <c r="E60" s="32"/>
    </row>
    <row r="61" spans="1:5" x14ac:dyDescent="0.3">
      <c r="A61" t="s">
        <v>131</v>
      </c>
      <c r="B61" s="10">
        <v>3</v>
      </c>
      <c r="C61" t="s">
        <v>14</v>
      </c>
      <c r="D61" s="11">
        <v>11</v>
      </c>
      <c r="E61" s="32"/>
    </row>
    <row r="62" spans="1:5" x14ac:dyDescent="0.3">
      <c r="A62" t="s">
        <v>131</v>
      </c>
      <c r="B62" s="10">
        <v>4</v>
      </c>
      <c r="C62" t="s">
        <v>5</v>
      </c>
      <c r="D62" s="11">
        <v>9</v>
      </c>
      <c r="E62" s="32"/>
    </row>
    <row r="63" spans="1:5" x14ac:dyDescent="0.3">
      <c r="A63" t="s">
        <v>131</v>
      </c>
      <c r="B63" s="10">
        <v>4</v>
      </c>
      <c r="C63" t="s">
        <v>45</v>
      </c>
      <c r="D63" s="11">
        <v>16</v>
      </c>
      <c r="E63" s="32"/>
    </row>
    <row r="64" spans="1:5" x14ac:dyDescent="0.3">
      <c r="A64" t="s">
        <v>131</v>
      </c>
      <c r="B64" s="10">
        <v>4</v>
      </c>
      <c r="C64" t="s">
        <v>132</v>
      </c>
      <c r="D64" s="11">
        <v>20</v>
      </c>
      <c r="E64" s="32"/>
    </row>
    <row r="65" spans="1:5" x14ac:dyDescent="0.3">
      <c r="A65" t="s">
        <v>131</v>
      </c>
      <c r="B65" s="10">
        <v>4</v>
      </c>
      <c r="C65" t="s">
        <v>133</v>
      </c>
      <c r="D65" s="11">
        <v>12</v>
      </c>
      <c r="E65" s="32"/>
    </row>
    <row r="66" spans="1:5" x14ac:dyDescent="0.3">
      <c r="A66" t="s">
        <v>131</v>
      </c>
      <c r="B66" s="10">
        <v>4</v>
      </c>
      <c r="C66" t="s">
        <v>19</v>
      </c>
      <c r="D66" s="11">
        <v>13</v>
      </c>
      <c r="E66" s="32"/>
    </row>
    <row r="67" spans="1:5" x14ac:dyDescent="0.3">
      <c r="A67" t="s">
        <v>131</v>
      </c>
      <c r="B67" s="10">
        <v>5</v>
      </c>
      <c r="C67" t="s">
        <v>14</v>
      </c>
      <c r="D67" s="11">
        <v>12</v>
      </c>
      <c r="E67" s="32"/>
    </row>
    <row r="68" spans="1:5" x14ac:dyDescent="0.3">
      <c r="A68" t="s">
        <v>131</v>
      </c>
      <c r="B68" s="10">
        <v>5</v>
      </c>
      <c r="C68" t="s">
        <v>5</v>
      </c>
      <c r="D68" s="11">
        <v>13</v>
      </c>
      <c r="E68" s="32"/>
    </row>
    <row r="69" spans="1:5" x14ac:dyDescent="0.3">
      <c r="A69" t="s">
        <v>131</v>
      </c>
      <c r="B69" s="10">
        <v>5</v>
      </c>
      <c r="C69" t="s">
        <v>5</v>
      </c>
      <c r="D69" s="11">
        <v>12</v>
      </c>
      <c r="E69" s="32"/>
    </row>
    <row r="70" spans="1:5" x14ac:dyDescent="0.3">
      <c r="A70" t="s">
        <v>131</v>
      </c>
      <c r="B70" s="10">
        <v>5</v>
      </c>
      <c r="C70" t="s">
        <v>5</v>
      </c>
      <c r="D70" s="11">
        <v>11</v>
      </c>
      <c r="E70" s="32"/>
    </row>
    <row r="71" spans="1:5" x14ac:dyDescent="0.3">
      <c r="A71" t="s">
        <v>131</v>
      </c>
      <c r="B71" s="10">
        <v>5</v>
      </c>
      <c r="C71" t="s">
        <v>132</v>
      </c>
      <c r="D71" s="11">
        <v>14</v>
      </c>
      <c r="E71" s="32"/>
    </row>
    <row r="72" spans="1:5" x14ac:dyDescent="0.3">
      <c r="A72" t="s">
        <v>131</v>
      </c>
      <c r="B72" s="10">
        <v>5</v>
      </c>
      <c r="C72" t="s">
        <v>14</v>
      </c>
      <c r="D72" s="11">
        <v>12</v>
      </c>
      <c r="E72" s="32"/>
    </row>
    <row r="73" spans="1:5" x14ac:dyDescent="0.3">
      <c r="A73" t="s">
        <v>131</v>
      </c>
      <c r="B73" s="10">
        <v>5</v>
      </c>
      <c r="C73" t="s">
        <v>134</v>
      </c>
      <c r="D73" s="11">
        <v>16</v>
      </c>
      <c r="E73" s="32"/>
    </row>
    <row r="74" spans="1:5" x14ac:dyDescent="0.3">
      <c r="A74" t="s">
        <v>131</v>
      </c>
      <c r="B74" s="10">
        <v>5</v>
      </c>
      <c r="C74" t="s">
        <v>5</v>
      </c>
      <c r="D74" s="11">
        <v>15</v>
      </c>
      <c r="E74" s="32"/>
    </row>
    <row r="75" spans="1:5" x14ac:dyDescent="0.3">
      <c r="A75" t="s">
        <v>131</v>
      </c>
      <c r="B75" s="10">
        <v>5</v>
      </c>
      <c r="C75" t="s">
        <v>4</v>
      </c>
      <c r="D75" s="11">
        <v>12</v>
      </c>
      <c r="E75" s="32"/>
    </row>
    <row r="76" spans="1:5" x14ac:dyDescent="0.3">
      <c r="A76" t="s">
        <v>131</v>
      </c>
      <c r="B76" s="10">
        <v>6</v>
      </c>
      <c r="C76" t="s">
        <v>11</v>
      </c>
      <c r="D76" s="11">
        <v>16</v>
      </c>
      <c r="E76" s="32"/>
    </row>
    <row r="77" spans="1:5" x14ac:dyDescent="0.3">
      <c r="A77" t="s">
        <v>131</v>
      </c>
      <c r="B77" s="10">
        <v>6</v>
      </c>
      <c r="C77" t="s">
        <v>41</v>
      </c>
      <c r="D77" s="11">
        <v>10</v>
      </c>
      <c r="E77" s="32"/>
    </row>
    <row r="78" spans="1:5" x14ac:dyDescent="0.3">
      <c r="A78" t="s">
        <v>131</v>
      </c>
      <c r="B78" s="10">
        <v>6</v>
      </c>
      <c r="C78" t="s">
        <v>14</v>
      </c>
      <c r="D78" s="11">
        <v>16</v>
      </c>
      <c r="E78" s="32"/>
    </row>
    <row r="79" spans="1:5" x14ac:dyDescent="0.3">
      <c r="A79" t="s">
        <v>131</v>
      </c>
      <c r="B79" s="10">
        <v>6</v>
      </c>
      <c r="C79" t="s">
        <v>45</v>
      </c>
      <c r="D79" s="11">
        <v>13</v>
      </c>
      <c r="E79" s="32"/>
    </row>
    <row r="80" spans="1:5" x14ac:dyDescent="0.3">
      <c r="A80" t="s">
        <v>131</v>
      </c>
      <c r="B80" s="10">
        <v>6</v>
      </c>
      <c r="C80" t="s">
        <v>19</v>
      </c>
      <c r="D80" s="11">
        <v>13</v>
      </c>
      <c r="E80" s="32"/>
    </row>
    <row r="81" spans="1:5" x14ac:dyDescent="0.3">
      <c r="A81" t="s">
        <v>131</v>
      </c>
      <c r="B81" s="10">
        <v>6</v>
      </c>
      <c r="C81" t="s">
        <v>10</v>
      </c>
      <c r="D81" s="11">
        <v>12</v>
      </c>
      <c r="E81" s="32"/>
    </row>
    <row r="82" spans="1:5" x14ac:dyDescent="0.3">
      <c r="A82" t="s">
        <v>131</v>
      </c>
      <c r="B82" s="10">
        <v>6</v>
      </c>
      <c r="C82" t="s">
        <v>14</v>
      </c>
      <c r="D82" s="11">
        <v>16</v>
      </c>
      <c r="E82" s="32"/>
    </row>
    <row r="83" spans="1:5" x14ac:dyDescent="0.3">
      <c r="A83" t="s">
        <v>131</v>
      </c>
      <c r="B83" s="10">
        <v>6</v>
      </c>
      <c r="C83" t="s">
        <v>135</v>
      </c>
      <c r="D83" s="11">
        <v>14</v>
      </c>
      <c r="E83" s="32"/>
    </row>
    <row r="84" spans="1:5" x14ac:dyDescent="0.3">
      <c r="A84" t="s">
        <v>131</v>
      </c>
      <c r="B84" s="10">
        <v>7</v>
      </c>
      <c r="C84" t="s">
        <v>136</v>
      </c>
      <c r="D84" s="11">
        <v>13</v>
      </c>
      <c r="E84" s="32"/>
    </row>
    <row r="85" spans="1:5" x14ac:dyDescent="0.3">
      <c r="A85" t="s">
        <v>131</v>
      </c>
      <c r="B85" s="10">
        <v>7</v>
      </c>
      <c r="C85" t="s">
        <v>19</v>
      </c>
      <c r="D85" s="11">
        <v>11</v>
      </c>
      <c r="E85" s="32"/>
    </row>
    <row r="86" spans="1:5" x14ac:dyDescent="0.3">
      <c r="A86" t="s">
        <v>131</v>
      </c>
      <c r="B86" s="10">
        <v>7</v>
      </c>
      <c r="C86" t="s">
        <v>19</v>
      </c>
      <c r="D86" s="11">
        <v>12</v>
      </c>
      <c r="E86" s="32"/>
    </row>
    <row r="87" spans="1:5" x14ac:dyDescent="0.3">
      <c r="A87" t="s">
        <v>131</v>
      </c>
      <c r="B87" s="10">
        <v>8</v>
      </c>
      <c r="C87" t="s">
        <v>29</v>
      </c>
      <c r="D87" s="11">
        <v>14</v>
      </c>
      <c r="E87" s="32"/>
    </row>
    <row r="88" spans="1:5" x14ac:dyDescent="0.3">
      <c r="A88" t="s">
        <v>131</v>
      </c>
      <c r="B88" s="10">
        <v>8</v>
      </c>
      <c r="C88" t="s">
        <v>137</v>
      </c>
      <c r="D88" s="11">
        <v>15</v>
      </c>
      <c r="E88" s="32"/>
    </row>
    <row r="89" spans="1:5" x14ac:dyDescent="0.3">
      <c r="A89" t="s">
        <v>131</v>
      </c>
      <c r="B89" s="10">
        <v>8</v>
      </c>
      <c r="C89" t="s">
        <v>138</v>
      </c>
      <c r="D89" s="11">
        <v>15</v>
      </c>
      <c r="E89" s="32"/>
    </row>
    <row r="90" spans="1:5" x14ac:dyDescent="0.3">
      <c r="A90" t="s">
        <v>139</v>
      </c>
      <c r="B90" s="10">
        <v>10</v>
      </c>
      <c r="C90" t="s">
        <v>51</v>
      </c>
      <c r="D90" s="11">
        <v>12</v>
      </c>
      <c r="E90" s="32"/>
    </row>
    <row r="91" spans="1:5" x14ac:dyDescent="0.3">
      <c r="A91" t="s">
        <v>139</v>
      </c>
      <c r="B91" s="10">
        <v>8</v>
      </c>
      <c r="C91" t="s">
        <v>19</v>
      </c>
      <c r="D91" s="11">
        <v>17</v>
      </c>
      <c r="E91" s="32"/>
    </row>
    <row r="92" spans="1:5" x14ac:dyDescent="0.3">
      <c r="A92" t="s">
        <v>139</v>
      </c>
      <c r="B92" s="10">
        <v>6</v>
      </c>
      <c r="C92" t="s">
        <v>135</v>
      </c>
      <c r="D92" s="11">
        <v>14</v>
      </c>
      <c r="E92" s="32"/>
    </row>
    <row r="93" spans="1:5" x14ac:dyDescent="0.3">
      <c r="A93" t="s">
        <v>139</v>
      </c>
      <c r="B93" s="10">
        <v>6</v>
      </c>
      <c r="C93" t="s">
        <v>12</v>
      </c>
      <c r="D93" s="11">
        <v>16</v>
      </c>
      <c r="E93" s="32"/>
    </row>
    <row r="94" spans="1:5" x14ac:dyDescent="0.3">
      <c r="A94" t="s">
        <v>139</v>
      </c>
      <c r="B94" s="10">
        <v>6</v>
      </c>
      <c r="C94" t="s">
        <v>10</v>
      </c>
      <c r="D94" s="11">
        <v>17</v>
      </c>
      <c r="E94" s="32"/>
    </row>
    <row r="95" spans="1:5" x14ac:dyDescent="0.3">
      <c r="A95" t="s">
        <v>139</v>
      </c>
      <c r="B95" s="10">
        <v>5</v>
      </c>
      <c r="C95" t="s">
        <v>5</v>
      </c>
      <c r="D95" s="11">
        <v>14</v>
      </c>
      <c r="E95" s="32"/>
    </row>
    <row r="96" spans="1:5" x14ac:dyDescent="0.3">
      <c r="A96" t="s">
        <v>139</v>
      </c>
      <c r="B96" s="10">
        <v>5</v>
      </c>
      <c r="C96" t="s">
        <v>14</v>
      </c>
      <c r="D96" s="11">
        <v>16</v>
      </c>
      <c r="E96" s="32"/>
    </row>
    <row r="97" spans="1:5" x14ac:dyDescent="0.3">
      <c r="A97" t="s">
        <v>139</v>
      </c>
      <c r="B97" s="10">
        <v>5</v>
      </c>
      <c r="C97" t="s">
        <v>5</v>
      </c>
      <c r="D97" s="11">
        <v>12</v>
      </c>
      <c r="E97" s="32"/>
    </row>
    <row r="98" spans="1:5" x14ac:dyDescent="0.3">
      <c r="A98" t="s">
        <v>139</v>
      </c>
      <c r="B98" s="10">
        <v>5</v>
      </c>
      <c r="C98" t="s">
        <v>5</v>
      </c>
      <c r="D98" s="11">
        <v>14</v>
      </c>
      <c r="E98" s="32"/>
    </row>
    <row r="99" spans="1:5" x14ac:dyDescent="0.3">
      <c r="A99" t="s">
        <v>139</v>
      </c>
      <c r="B99" s="10">
        <v>4</v>
      </c>
      <c r="C99" t="s">
        <v>5</v>
      </c>
      <c r="D99" s="11">
        <v>17</v>
      </c>
      <c r="E99" s="32"/>
    </row>
    <row r="100" spans="1:5" x14ac:dyDescent="0.3">
      <c r="A100" t="s">
        <v>139</v>
      </c>
      <c r="B100" s="10">
        <v>4</v>
      </c>
      <c r="C100" t="s">
        <v>47</v>
      </c>
      <c r="D100" s="11">
        <v>14</v>
      </c>
      <c r="E100" s="32"/>
    </row>
    <row r="101" spans="1:5" x14ac:dyDescent="0.3">
      <c r="A101" t="s">
        <v>139</v>
      </c>
      <c r="B101" s="10">
        <v>4</v>
      </c>
      <c r="C101" t="s">
        <v>5</v>
      </c>
      <c r="D101" s="11">
        <v>13</v>
      </c>
      <c r="E101" s="32"/>
    </row>
    <row r="102" spans="1:5" x14ac:dyDescent="0.3">
      <c r="A102" t="s">
        <v>139</v>
      </c>
      <c r="B102" s="10">
        <v>4</v>
      </c>
      <c r="C102" t="s">
        <v>5</v>
      </c>
      <c r="D102" s="11">
        <v>14</v>
      </c>
      <c r="E102" s="32"/>
    </row>
    <row r="103" spans="1:5" x14ac:dyDescent="0.3">
      <c r="A103" t="s">
        <v>139</v>
      </c>
      <c r="B103" s="10">
        <v>4</v>
      </c>
      <c r="C103" t="s">
        <v>12</v>
      </c>
      <c r="D103" s="11">
        <v>16</v>
      </c>
      <c r="E103" s="32"/>
    </row>
    <row r="104" spans="1:5" x14ac:dyDescent="0.3">
      <c r="A104" t="s">
        <v>139</v>
      </c>
      <c r="B104" s="10">
        <v>4</v>
      </c>
      <c r="C104" t="s">
        <v>5</v>
      </c>
      <c r="D104" s="11">
        <v>14</v>
      </c>
      <c r="E104" s="32"/>
    </row>
    <row r="105" spans="1:5" x14ac:dyDescent="0.3">
      <c r="A105" t="s">
        <v>139</v>
      </c>
      <c r="B105" s="10">
        <v>4</v>
      </c>
      <c r="C105" t="s">
        <v>29</v>
      </c>
      <c r="D105" s="11">
        <v>15</v>
      </c>
      <c r="E105" s="32"/>
    </row>
    <row r="106" spans="1:5" x14ac:dyDescent="0.3">
      <c r="A106" t="s">
        <v>139</v>
      </c>
      <c r="B106" s="10">
        <v>4</v>
      </c>
      <c r="C106" t="s">
        <v>22</v>
      </c>
      <c r="D106" s="11">
        <v>13</v>
      </c>
      <c r="E106" s="32"/>
    </row>
    <row r="107" spans="1:5" x14ac:dyDescent="0.3">
      <c r="A107" t="s">
        <v>139</v>
      </c>
      <c r="B107" s="10">
        <v>4</v>
      </c>
      <c r="C107" t="s">
        <v>20</v>
      </c>
      <c r="D107" s="11">
        <v>11</v>
      </c>
      <c r="E107" s="32"/>
    </row>
    <row r="108" spans="1:5" x14ac:dyDescent="0.3">
      <c r="A108" t="s">
        <v>139</v>
      </c>
      <c r="B108" s="10">
        <v>3</v>
      </c>
      <c r="C108" t="s">
        <v>140</v>
      </c>
      <c r="D108" s="11">
        <v>9</v>
      </c>
      <c r="E108" s="32"/>
    </row>
    <row r="109" spans="1:5" x14ac:dyDescent="0.3">
      <c r="A109" t="s">
        <v>139</v>
      </c>
      <c r="B109" s="10">
        <v>3</v>
      </c>
      <c r="C109" t="s">
        <v>140</v>
      </c>
      <c r="D109" s="11">
        <v>11</v>
      </c>
      <c r="E109" s="32"/>
    </row>
    <row r="110" spans="1:5" x14ac:dyDescent="0.3">
      <c r="A110" t="s">
        <v>139</v>
      </c>
      <c r="B110" s="10">
        <v>3</v>
      </c>
      <c r="C110" t="s">
        <v>140</v>
      </c>
      <c r="D110" s="11">
        <v>13</v>
      </c>
      <c r="E110" s="32"/>
    </row>
    <row r="111" spans="1:5" x14ac:dyDescent="0.3">
      <c r="A111" t="s">
        <v>139</v>
      </c>
      <c r="B111" s="10">
        <v>3</v>
      </c>
      <c r="C111" t="s">
        <v>8</v>
      </c>
      <c r="D111" s="11">
        <v>12</v>
      </c>
      <c r="E111" s="32"/>
    </row>
    <row r="112" spans="1:5" x14ac:dyDescent="0.3">
      <c r="A112" t="s">
        <v>139</v>
      </c>
      <c r="B112" s="10">
        <v>2</v>
      </c>
      <c r="C112" t="s">
        <v>20</v>
      </c>
      <c r="D112" s="11">
        <v>8</v>
      </c>
      <c r="E112" s="32"/>
    </row>
    <row r="113" spans="1:5" x14ac:dyDescent="0.3">
      <c r="A113" t="s">
        <v>139</v>
      </c>
      <c r="B113" s="10">
        <v>2</v>
      </c>
      <c r="C113" t="s">
        <v>5</v>
      </c>
      <c r="D113" s="11">
        <v>9</v>
      </c>
      <c r="E113" s="32"/>
    </row>
    <row r="114" spans="1:5" x14ac:dyDescent="0.3">
      <c r="A114" t="s">
        <v>131</v>
      </c>
      <c r="B114" s="10">
        <v>2</v>
      </c>
      <c r="C114" t="s">
        <v>19</v>
      </c>
      <c r="D114" s="11">
        <v>9</v>
      </c>
      <c r="E114" s="32"/>
    </row>
    <row r="115" spans="1:5" x14ac:dyDescent="0.3">
      <c r="A115" t="s">
        <v>131</v>
      </c>
      <c r="B115" s="10">
        <v>2</v>
      </c>
      <c r="C115" t="s">
        <v>4</v>
      </c>
      <c r="D115" s="11">
        <v>8</v>
      </c>
      <c r="E115" s="32"/>
    </row>
    <row r="116" spans="1:5" x14ac:dyDescent="0.3">
      <c r="A116" t="s">
        <v>131</v>
      </c>
      <c r="B116" s="10">
        <v>3</v>
      </c>
      <c r="C116" t="s">
        <v>14</v>
      </c>
      <c r="D116" s="11">
        <v>14</v>
      </c>
      <c r="E116" s="32"/>
    </row>
    <row r="117" spans="1:5" x14ac:dyDescent="0.3">
      <c r="A117" t="s">
        <v>131</v>
      </c>
      <c r="B117" s="10">
        <v>3</v>
      </c>
      <c r="C117" t="s">
        <v>45</v>
      </c>
      <c r="D117" s="11">
        <v>10</v>
      </c>
      <c r="E117" s="32"/>
    </row>
    <row r="118" spans="1:5" x14ac:dyDescent="0.3">
      <c r="A118" t="s">
        <v>131</v>
      </c>
      <c r="B118" s="10">
        <v>3</v>
      </c>
      <c r="C118" t="s">
        <v>20</v>
      </c>
      <c r="D118" s="11">
        <v>15</v>
      </c>
      <c r="E118" s="32"/>
    </row>
    <row r="119" spans="1:5" x14ac:dyDescent="0.3">
      <c r="A119" t="s">
        <v>131</v>
      </c>
      <c r="B119" s="10">
        <v>3</v>
      </c>
      <c r="C119" t="s">
        <v>141</v>
      </c>
      <c r="D119" s="11">
        <v>11</v>
      </c>
      <c r="E119" s="32"/>
    </row>
    <row r="120" spans="1:5" x14ac:dyDescent="0.3">
      <c r="A120" t="s">
        <v>131</v>
      </c>
      <c r="B120" s="10">
        <v>3</v>
      </c>
      <c r="C120" t="s">
        <v>12</v>
      </c>
      <c r="D120" s="11">
        <v>11</v>
      </c>
      <c r="E120" s="32"/>
    </row>
    <row r="121" spans="1:5" x14ac:dyDescent="0.3">
      <c r="A121" t="s">
        <v>131</v>
      </c>
      <c r="B121" s="10">
        <v>3</v>
      </c>
      <c r="C121" t="s">
        <v>8</v>
      </c>
      <c r="D121" s="11">
        <v>11</v>
      </c>
      <c r="E121" s="32"/>
    </row>
    <row r="122" spans="1:5" x14ac:dyDescent="0.3">
      <c r="A122" t="s">
        <v>131</v>
      </c>
      <c r="B122" s="10">
        <v>3</v>
      </c>
      <c r="C122" t="s">
        <v>142</v>
      </c>
      <c r="D122" s="11">
        <v>11</v>
      </c>
      <c r="E122" s="32"/>
    </row>
    <row r="123" spans="1:5" x14ac:dyDescent="0.3">
      <c r="A123" t="s">
        <v>131</v>
      </c>
      <c r="B123" s="10">
        <v>3</v>
      </c>
      <c r="C123" t="s">
        <v>10</v>
      </c>
      <c r="D123" s="11">
        <v>9</v>
      </c>
      <c r="E123" s="32"/>
    </row>
    <row r="124" spans="1:5" x14ac:dyDescent="0.3">
      <c r="A124" t="s">
        <v>131</v>
      </c>
      <c r="B124" s="10">
        <v>3</v>
      </c>
      <c r="C124" t="s">
        <v>5</v>
      </c>
      <c r="D124" s="11">
        <v>11</v>
      </c>
      <c r="E124" s="32"/>
    </row>
    <row r="125" spans="1:5" x14ac:dyDescent="0.3">
      <c r="A125" t="s">
        <v>131</v>
      </c>
      <c r="B125" s="10">
        <v>3</v>
      </c>
      <c r="C125" t="s">
        <v>47</v>
      </c>
      <c r="D125" s="11">
        <v>10</v>
      </c>
      <c r="E125" s="32"/>
    </row>
    <row r="126" spans="1:5" x14ac:dyDescent="0.3">
      <c r="A126" t="s">
        <v>131</v>
      </c>
      <c r="B126" s="10">
        <v>3</v>
      </c>
      <c r="C126" t="s">
        <v>50</v>
      </c>
      <c r="D126" s="11">
        <v>9</v>
      </c>
      <c r="E126" s="32"/>
    </row>
    <row r="127" spans="1:5" x14ac:dyDescent="0.3">
      <c r="A127" t="s">
        <v>131</v>
      </c>
      <c r="B127" s="10">
        <v>3</v>
      </c>
      <c r="C127" t="s">
        <v>4</v>
      </c>
      <c r="D127" s="11">
        <v>11</v>
      </c>
      <c r="E127" s="32"/>
    </row>
    <row r="128" spans="1:5" x14ac:dyDescent="0.3">
      <c r="A128" t="s">
        <v>131</v>
      </c>
      <c r="B128" s="10">
        <v>3</v>
      </c>
      <c r="C128" t="s">
        <v>14</v>
      </c>
      <c r="D128" s="11">
        <v>9</v>
      </c>
      <c r="E128" s="32"/>
    </row>
    <row r="129" spans="1:5" x14ac:dyDescent="0.3">
      <c r="A129" t="s">
        <v>131</v>
      </c>
      <c r="B129" s="10">
        <v>3</v>
      </c>
      <c r="C129" t="s">
        <v>20</v>
      </c>
      <c r="D129" s="11">
        <v>11</v>
      </c>
      <c r="E129" s="32"/>
    </row>
    <row r="130" spans="1:5" x14ac:dyDescent="0.3">
      <c r="A130" t="s">
        <v>131</v>
      </c>
      <c r="B130" s="10">
        <v>3</v>
      </c>
      <c r="C130" t="s">
        <v>5</v>
      </c>
      <c r="D130" s="11">
        <v>12</v>
      </c>
      <c r="E130" s="32"/>
    </row>
    <row r="131" spans="1:5" x14ac:dyDescent="0.3">
      <c r="A131" t="s">
        <v>131</v>
      </c>
      <c r="B131" s="10">
        <v>3</v>
      </c>
      <c r="C131" t="s">
        <v>5</v>
      </c>
      <c r="D131" s="11">
        <v>11</v>
      </c>
      <c r="E131" s="32"/>
    </row>
    <row r="132" spans="1:5" x14ac:dyDescent="0.3">
      <c r="A132" t="s">
        <v>131</v>
      </c>
      <c r="B132" s="10">
        <v>3</v>
      </c>
      <c r="C132" t="s">
        <v>12</v>
      </c>
      <c r="D132" s="11">
        <v>14</v>
      </c>
      <c r="E132" s="32"/>
    </row>
    <row r="133" spans="1:5" x14ac:dyDescent="0.3">
      <c r="A133" t="s">
        <v>131</v>
      </c>
      <c r="B133" s="10">
        <v>3</v>
      </c>
      <c r="C133" t="s">
        <v>10</v>
      </c>
      <c r="D133" s="11">
        <v>10</v>
      </c>
      <c r="E133" s="32"/>
    </row>
    <row r="134" spans="1:5" x14ac:dyDescent="0.3">
      <c r="A134" t="s">
        <v>131</v>
      </c>
      <c r="B134" s="10">
        <v>3</v>
      </c>
      <c r="C134" t="s">
        <v>143</v>
      </c>
      <c r="D134" s="11">
        <v>15</v>
      </c>
      <c r="E134" s="32"/>
    </row>
    <row r="135" spans="1:5" x14ac:dyDescent="0.3">
      <c r="A135" t="s">
        <v>131</v>
      </c>
      <c r="B135" s="10">
        <v>3</v>
      </c>
      <c r="C135" t="s">
        <v>144</v>
      </c>
      <c r="D135" s="11">
        <v>13</v>
      </c>
      <c r="E135" s="32"/>
    </row>
    <row r="136" spans="1:5" x14ac:dyDescent="0.3">
      <c r="A136" t="s">
        <v>131</v>
      </c>
      <c r="B136" s="10">
        <v>3</v>
      </c>
      <c r="C136" t="s">
        <v>5</v>
      </c>
      <c r="D136" s="11">
        <v>11</v>
      </c>
      <c r="E136" s="32"/>
    </row>
    <row r="137" spans="1:5" x14ac:dyDescent="0.3">
      <c r="A137" t="s">
        <v>131</v>
      </c>
      <c r="B137" s="10">
        <v>3</v>
      </c>
      <c r="C137" t="s">
        <v>5</v>
      </c>
      <c r="D137" s="11">
        <v>12</v>
      </c>
      <c r="E137" s="32"/>
    </row>
    <row r="138" spans="1:5" x14ac:dyDescent="0.3">
      <c r="A138" t="s">
        <v>131</v>
      </c>
      <c r="B138" s="10">
        <v>3</v>
      </c>
      <c r="C138" t="s">
        <v>29</v>
      </c>
      <c r="D138" s="11">
        <v>11</v>
      </c>
      <c r="E138" s="32"/>
    </row>
    <row r="139" spans="1:5" x14ac:dyDescent="0.3">
      <c r="A139" t="s">
        <v>131</v>
      </c>
      <c r="B139" s="10">
        <v>3</v>
      </c>
      <c r="C139" t="s">
        <v>5</v>
      </c>
      <c r="D139" s="11">
        <v>14</v>
      </c>
      <c r="E139" s="32"/>
    </row>
    <row r="140" spans="1:5" x14ac:dyDescent="0.3">
      <c r="A140" t="s">
        <v>131</v>
      </c>
      <c r="B140" s="10">
        <v>3</v>
      </c>
      <c r="C140" t="s">
        <v>4</v>
      </c>
      <c r="D140" s="11">
        <v>10</v>
      </c>
      <c r="E140" s="32"/>
    </row>
    <row r="141" spans="1:5" x14ac:dyDescent="0.3">
      <c r="A141" t="s">
        <v>131</v>
      </c>
      <c r="B141" s="10">
        <v>4</v>
      </c>
      <c r="C141" t="s">
        <v>5</v>
      </c>
      <c r="D141" s="11">
        <v>13</v>
      </c>
      <c r="E141" s="32"/>
    </row>
    <row r="142" spans="1:5" x14ac:dyDescent="0.3">
      <c r="A142" t="s">
        <v>131</v>
      </c>
      <c r="B142" s="10">
        <v>4</v>
      </c>
      <c r="C142" t="s">
        <v>28</v>
      </c>
      <c r="D142" s="11">
        <v>10</v>
      </c>
      <c r="E142" s="32"/>
    </row>
    <row r="143" spans="1:5" x14ac:dyDescent="0.3">
      <c r="A143" t="s">
        <v>131</v>
      </c>
      <c r="B143" s="10">
        <v>4</v>
      </c>
      <c r="C143" t="s">
        <v>5</v>
      </c>
      <c r="D143" s="11">
        <v>15</v>
      </c>
      <c r="E143" s="32"/>
    </row>
    <row r="144" spans="1:5" x14ac:dyDescent="0.3">
      <c r="A144" t="s">
        <v>131</v>
      </c>
      <c r="B144" s="10">
        <v>4</v>
      </c>
      <c r="C144" t="s">
        <v>5</v>
      </c>
      <c r="D144" s="11">
        <v>13</v>
      </c>
      <c r="E144" s="32"/>
    </row>
    <row r="145" spans="1:5" x14ac:dyDescent="0.3">
      <c r="A145" t="s">
        <v>131</v>
      </c>
      <c r="B145" s="10">
        <v>4</v>
      </c>
      <c r="C145" t="s">
        <v>12</v>
      </c>
      <c r="D145" s="11">
        <v>8</v>
      </c>
      <c r="E145" s="32"/>
    </row>
    <row r="146" spans="1:5" x14ac:dyDescent="0.3">
      <c r="A146" t="s">
        <v>131</v>
      </c>
      <c r="B146" s="10">
        <v>4</v>
      </c>
      <c r="C146" t="s">
        <v>14</v>
      </c>
      <c r="D146" s="11">
        <v>13</v>
      </c>
      <c r="E146" s="32"/>
    </row>
    <row r="147" spans="1:5" x14ac:dyDescent="0.3">
      <c r="A147" t="s">
        <v>131</v>
      </c>
      <c r="B147" s="10">
        <v>4</v>
      </c>
      <c r="C147" t="s">
        <v>145</v>
      </c>
      <c r="D147" s="11">
        <v>13</v>
      </c>
      <c r="E147" s="32"/>
    </row>
    <row r="148" spans="1:5" x14ac:dyDescent="0.3">
      <c r="A148" t="s">
        <v>131</v>
      </c>
      <c r="B148" s="10">
        <v>4</v>
      </c>
      <c r="C148" t="s">
        <v>29</v>
      </c>
      <c r="D148" s="11">
        <v>15</v>
      </c>
      <c r="E148" s="32"/>
    </row>
    <row r="149" spans="1:5" x14ac:dyDescent="0.3">
      <c r="A149" t="s">
        <v>131</v>
      </c>
      <c r="B149" s="10">
        <v>4</v>
      </c>
      <c r="C149" t="s">
        <v>29</v>
      </c>
      <c r="D149" s="11">
        <v>12</v>
      </c>
      <c r="E149" s="32"/>
    </row>
    <row r="150" spans="1:5" x14ac:dyDescent="0.3">
      <c r="A150" t="s">
        <v>131</v>
      </c>
      <c r="B150" s="10">
        <v>4</v>
      </c>
      <c r="C150" t="s">
        <v>5</v>
      </c>
      <c r="D150" s="11">
        <v>13</v>
      </c>
      <c r="E150" s="32"/>
    </row>
    <row r="151" spans="1:5" x14ac:dyDescent="0.3">
      <c r="A151" t="s">
        <v>131</v>
      </c>
      <c r="B151" s="10">
        <v>4</v>
      </c>
      <c r="C151" t="s">
        <v>19</v>
      </c>
      <c r="D151" s="11">
        <v>14</v>
      </c>
      <c r="E151" s="32"/>
    </row>
    <row r="152" spans="1:5" x14ac:dyDescent="0.3">
      <c r="A152" t="s">
        <v>131</v>
      </c>
      <c r="B152" s="10">
        <v>4</v>
      </c>
      <c r="C152" t="s">
        <v>19</v>
      </c>
      <c r="D152" s="11">
        <v>15</v>
      </c>
      <c r="E152" s="32"/>
    </row>
    <row r="153" spans="1:5" x14ac:dyDescent="0.3">
      <c r="A153" t="s">
        <v>131</v>
      </c>
      <c r="B153" s="10">
        <v>4</v>
      </c>
      <c r="C153" t="s">
        <v>41</v>
      </c>
      <c r="D153" s="11">
        <v>12</v>
      </c>
      <c r="E153" s="32"/>
    </row>
    <row r="154" spans="1:5" x14ac:dyDescent="0.3">
      <c r="A154" t="s">
        <v>131</v>
      </c>
      <c r="B154" s="10">
        <v>4</v>
      </c>
      <c r="C154" t="s">
        <v>14</v>
      </c>
      <c r="D154" s="11">
        <v>14</v>
      </c>
      <c r="E154" s="32"/>
    </row>
    <row r="155" spans="1:5" x14ac:dyDescent="0.3">
      <c r="A155" t="s">
        <v>131</v>
      </c>
      <c r="B155" s="10">
        <v>4</v>
      </c>
      <c r="C155" t="s">
        <v>14</v>
      </c>
      <c r="D155" s="11">
        <v>11</v>
      </c>
      <c r="E155" s="32"/>
    </row>
    <row r="156" spans="1:5" x14ac:dyDescent="0.3">
      <c r="A156" t="s">
        <v>131</v>
      </c>
      <c r="B156" s="10">
        <v>4</v>
      </c>
      <c r="C156" t="s">
        <v>19</v>
      </c>
      <c r="D156" s="11">
        <v>15</v>
      </c>
      <c r="E156" s="32"/>
    </row>
    <row r="157" spans="1:5" x14ac:dyDescent="0.3">
      <c r="A157" t="s">
        <v>131</v>
      </c>
      <c r="B157" s="10">
        <v>4</v>
      </c>
      <c r="C157" t="s">
        <v>134</v>
      </c>
      <c r="D157" s="11">
        <v>18</v>
      </c>
      <c r="E157" s="32"/>
    </row>
    <row r="158" spans="1:5" x14ac:dyDescent="0.3">
      <c r="A158" t="s">
        <v>131</v>
      </c>
      <c r="B158" s="10">
        <v>4</v>
      </c>
      <c r="C158" t="s">
        <v>144</v>
      </c>
      <c r="D158" s="11">
        <v>17</v>
      </c>
      <c r="E158" s="32"/>
    </row>
    <row r="159" spans="1:5" x14ac:dyDescent="0.3">
      <c r="A159" t="s">
        <v>131</v>
      </c>
      <c r="B159" s="10">
        <v>4</v>
      </c>
      <c r="C159" t="s">
        <v>19</v>
      </c>
      <c r="D159" s="11">
        <v>18</v>
      </c>
      <c r="E159" s="32"/>
    </row>
    <row r="160" spans="1:5" x14ac:dyDescent="0.3">
      <c r="A160" t="s">
        <v>131</v>
      </c>
      <c r="B160" s="10">
        <v>4</v>
      </c>
      <c r="C160" t="s">
        <v>19</v>
      </c>
      <c r="D160" s="11">
        <v>12</v>
      </c>
      <c r="E160" s="32"/>
    </row>
    <row r="161" spans="1:5" x14ac:dyDescent="0.3">
      <c r="A161" t="s">
        <v>131</v>
      </c>
      <c r="B161" s="10">
        <v>4</v>
      </c>
      <c r="C161" t="s">
        <v>29</v>
      </c>
      <c r="D161" s="11">
        <v>12</v>
      </c>
      <c r="E161" s="32"/>
    </row>
    <row r="162" spans="1:5" x14ac:dyDescent="0.3">
      <c r="A162" t="s">
        <v>131</v>
      </c>
      <c r="B162" s="10">
        <v>4</v>
      </c>
      <c r="C162" t="s">
        <v>19</v>
      </c>
      <c r="D162" s="11">
        <v>13</v>
      </c>
      <c r="E162" s="32"/>
    </row>
    <row r="163" spans="1:5" x14ac:dyDescent="0.3">
      <c r="A163" t="s">
        <v>131</v>
      </c>
      <c r="B163" s="10">
        <v>4</v>
      </c>
      <c r="C163" t="s">
        <v>19</v>
      </c>
      <c r="D163" s="11">
        <v>13</v>
      </c>
      <c r="E163" s="32"/>
    </row>
    <row r="164" spans="1:5" x14ac:dyDescent="0.3">
      <c r="A164" t="s">
        <v>131</v>
      </c>
      <c r="B164" s="10">
        <v>4</v>
      </c>
      <c r="C164" t="s">
        <v>5</v>
      </c>
      <c r="D164" s="11">
        <v>10</v>
      </c>
      <c r="E164" s="32"/>
    </row>
    <row r="165" spans="1:5" x14ac:dyDescent="0.3">
      <c r="A165" t="s">
        <v>131</v>
      </c>
      <c r="B165" s="10">
        <v>4</v>
      </c>
      <c r="C165" t="s">
        <v>5</v>
      </c>
      <c r="D165" s="11">
        <v>14</v>
      </c>
      <c r="E165" s="32"/>
    </row>
    <row r="166" spans="1:5" x14ac:dyDescent="0.3">
      <c r="A166" t="s">
        <v>131</v>
      </c>
      <c r="B166" s="10">
        <v>4</v>
      </c>
      <c r="C166" t="s">
        <v>19</v>
      </c>
      <c r="D166" s="11">
        <v>10</v>
      </c>
      <c r="E166" s="32"/>
    </row>
    <row r="167" spans="1:5" x14ac:dyDescent="0.3">
      <c r="A167" t="s">
        <v>131</v>
      </c>
      <c r="B167" s="10">
        <v>4</v>
      </c>
      <c r="C167" t="s">
        <v>10</v>
      </c>
      <c r="D167" s="11">
        <v>10</v>
      </c>
      <c r="E167" s="32"/>
    </row>
    <row r="168" spans="1:5" x14ac:dyDescent="0.3">
      <c r="A168" t="s">
        <v>131</v>
      </c>
      <c r="B168" s="10">
        <v>4</v>
      </c>
      <c r="C168" t="s">
        <v>146</v>
      </c>
      <c r="D168" s="11">
        <v>13</v>
      </c>
      <c r="E168" s="32"/>
    </row>
    <row r="169" spans="1:5" x14ac:dyDescent="0.3">
      <c r="A169" t="s">
        <v>131</v>
      </c>
      <c r="B169" s="10">
        <v>4</v>
      </c>
      <c r="C169" t="s">
        <v>5</v>
      </c>
      <c r="D169" s="11">
        <v>11</v>
      </c>
      <c r="E169" s="32"/>
    </row>
    <row r="170" spans="1:5" x14ac:dyDescent="0.3">
      <c r="A170" t="s">
        <v>131</v>
      </c>
      <c r="B170" s="10">
        <v>4</v>
      </c>
      <c r="C170" t="s">
        <v>5</v>
      </c>
      <c r="D170" s="11">
        <v>12</v>
      </c>
      <c r="E170" s="32"/>
    </row>
    <row r="171" spans="1:5" x14ac:dyDescent="0.3">
      <c r="A171" t="s">
        <v>131</v>
      </c>
      <c r="B171" s="10">
        <v>4</v>
      </c>
      <c r="C171" t="s">
        <v>4</v>
      </c>
      <c r="D171" s="11">
        <v>11</v>
      </c>
      <c r="E171" s="32"/>
    </row>
    <row r="172" spans="1:5" x14ac:dyDescent="0.3">
      <c r="A172" t="s">
        <v>131</v>
      </c>
      <c r="B172" s="10">
        <v>4</v>
      </c>
      <c r="C172" t="s">
        <v>147</v>
      </c>
      <c r="D172" s="11">
        <v>14</v>
      </c>
      <c r="E172" s="32"/>
    </row>
    <row r="173" spans="1:5" x14ac:dyDescent="0.3">
      <c r="A173" t="s">
        <v>131</v>
      </c>
      <c r="B173" s="10">
        <v>4</v>
      </c>
      <c r="C173" t="s">
        <v>4</v>
      </c>
      <c r="D173" s="11">
        <v>16</v>
      </c>
      <c r="E173" s="32"/>
    </row>
    <row r="174" spans="1:5" x14ac:dyDescent="0.3">
      <c r="A174" t="s">
        <v>131</v>
      </c>
      <c r="B174" s="10">
        <v>5</v>
      </c>
      <c r="C174" t="s">
        <v>148</v>
      </c>
      <c r="D174" s="11">
        <v>14</v>
      </c>
      <c r="E174" s="32"/>
    </row>
    <row r="175" spans="1:5" x14ac:dyDescent="0.3">
      <c r="A175" t="s">
        <v>131</v>
      </c>
      <c r="B175" s="10">
        <v>5</v>
      </c>
      <c r="C175" t="s">
        <v>149</v>
      </c>
      <c r="D175" s="11">
        <v>12</v>
      </c>
      <c r="E175" s="32"/>
    </row>
    <row r="176" spans="1:5" x14ac:dyDescent="0.3">
      <c r="A176" t="s">
        <v>131</v>
      </c>
      <c r="B176" s="10">
        <v>5</v>
      </c>
      <c r="C176" t="s">
        <v>149</v>
      </c>
      <c r="D176" s="11">
        <v>13</v>
      </c>
      <c r="E176" s="32"/>
    </row>
    <row r="177" spans="1:5" x14ac:dyDescent="0.3">
      <c r="A177" t="s">
        <v>131</v>
      </c>
      <c r="B177" s="10">
        <v>5</v>
      </c>
      <c r="C177" t="s">
        <v>150</v>
      </c>
      <c r="D177" s="11">
        <v>15</v>
      </c>
      <c r="E177" s="32"/>
    </row>
    <row r="178" spans="1:5" x14ac:dyDescent="0.3">
      <c r="A178" t="s">
        <v>131</v>
      </c>
      <c r="B178" s="10">
        <v>5</v>
      </c>
      <c r="C178" t="s">
        <v>136</v>
      </c>
      <c r="D178" s="11">
        <v>15</v>
      </c>
      <c r="E178" s="32"/>
    </row>
    <row r="179" spans="1:5" x14ac:dyDescent="0.3">
      <c r="A179" t="s">
        <v>131</v>
      </c>
      <c r="B179" s="10">
        <v>5</v>
      </c>
      <c r="C179" t="s">
        <v>5</v>
      </c>
      <c r="D179" s="11">
        <v>12</v>
      </c>
      <c r="E179" s="32"/>
    </row>
    <row r="180" spans="1:5" x14ac:dyDescent="0.3">
      <c r="A180" t="s">
        <v>131</v>
      </c>
      <c r="B180" s="10">
        <v>5</v>
      </c>
      <c r="C180" t="s">
        <v>4</v>
      </c>
      <c r="D180" s="11">
        <v>14</v>
      </c>
      <c r="E180" s="32"/>
    </row>
    <row r="181" spans="1:5" x14ac:dyDescent="0.3">
      <c r="A181" t="s">
        <v>131</v>
      </c>
      <c r="B181" s="10">
        <v>5</v>
      </c>
      <c r="C181" t="s">
        <v>14</v>
      </c>
      <c r="D181" s="11">
        <v>17</v>
      </c>
      <c r="E181" s="32"/>
    </row>
    <row r="182" spans="1:5" x14ac:dyDescent="0.3">
      <c r="A182" t="s">
        <v>131</v>
      </c>
      <c r="B182" s="10">
        <v>5</v>
      </c>
      <c r="C182" t="s">
        <v>5</v>
      </c>
      <c r="D182" s="11">
        <v>14</v>
      </c>
      <c r="E182" s="32"/>
    </row>
    <row r="183" spans="1:5" x14ac:dyDescent="0.3">
      <c r="A183" t="s">
        <v>131</v>
      </c>
      <c r="B183" s="10">
        <v>5</v>
      </c>
      <c r="C183" t="s">
        <v>145</v>
      </c>
      <c r="D183" s="11">
        <v>16</v>
      </c>
      <c r="E183" s="32"/>
    </row>
    <row r="184" spans="1:5" x14ac:dyDescent="0.3">
      <c r="A184" t="s">
        <v>131</v>
      </c>
      <c r="B184" s="10">
        <v>5</v>
      </c>
      <c r="C184" t="s">
        <v>45</v>
      </c>
      <c r="D184" s="11">
        <v>12</v>
      </c>
      <c r="E184" s="32"/>
    </row>
    <row r="185" spans="1:5" x14ac:dyDescent="0.3">
      <c r="A185" t="s">
        <v>131</v>
      </c>
      <c r="B185" s="10">
        <v>5</v>
      </c>
      <c r="C185" t="s">
        <v>135</v>
      </c>
      <c r="D185" s="11">
        <v>15</v>
      </c>
      <c r="E185" s="32"/>
    </row>
    <row r="186" spans="1:5" x14ac:dyDescent="0.3">
      <c r="A186" t="s">
        <v>131</v>
      </c>
      <c r="B186" s="10">
        <v>5</v>
      </c>
      <c r="C186" t="s">
        <v>14</v>
      </c>
      <c r="D186" s="11">
        <v>11</v>
      </c>
      <c r="E186" s="32"/>
    </row>
    <row r="187" spans="1:5" x14ac:dyDescent="0.3">
      <c r="A187" t="s">
        <v>131</v>
      </c>
      <c r="B187" s="10">
        <v>6</v>
      </c>
      <c r="C187" t="s">
        <v>5</v>
      </c>
      <c r="D187" s="11">
        <v>11</v>
      </c>
      <c r="E187" s="32"/>
    </row>
    <row r="188" spans="1:5" x14ac:dyDescent="0.3">
      <c r="A188" t="s">
        <v>131</v>
      </c>
      <c r="B188" s="10">
        <v>6</v>
      </c>
      <c r="C188" t="s">
        <v>19</v>
      </c>
      <c r="D188" s="11">
        <v>12</v>
      </c>
      <c r="E188" s="32"/>
    </row>
    <row r="189" spans="1:5" x14ac:dyDescent="0.3">
      <c r="A189" t="s">
        <v>131</v>
      </c>
      <c r="B189" s="10">
        <v>6</v>
      </c>
      <c r="C189" t="s">
        <v>19</v>
      </c>
      <c r="D189" s="11">
        <v>13</v>
      </c>
      <c r="E189" s="32"/>
    </row>
    <row r="190" spans="1:5" x14ac:dyDescent="0.3">
      <c r="A190" t="s">
        <v>131</v>
      </c>
      <c r="B190" s="10">
        <v>6</v>
      </c>
      <c r="C190" t="s">
        <v>148</v>
      </c>
      <c r="D190" s="11">
        <v>15</v>
      </c>
      <c r="E190" s="32"/>
    </row>
    <row r="191" spans="1:5" x14ac:dyDescent="0.3">
      <c r="A191" t="s">
        <v>131</v>
      </c>
      <c r="B191" s="10">
        <v>6</v>
      </c>
      <c r="C191" t="s">
        <v>45</v>
      </c>
      <c r="D191" s="11">
        <v>14</v>
      </c>
      <c r="E191" s="32"/>
    </row>
    <row r="192" spans="1:5" x14ac:dyDescent="0.3">
      <c r="A192" t="s">
        <v>131</v>
      </c>
      <c r="B192" s="10">
        <v>7</v>
      </c>
      <c r="C192" t="s">
        <v>145</v>
      </c>
      <c r="D192" s="11">
        <v>13</v>
      </c>
      <c r="E192" s="32"/>
    </row>
    <row r="193" spans="1:5" x14ac:dyDescent="0.3">
      <c r="A193" t="s">
        <v>151</v>
      </c>
      <c r="B193" s="10">
        <v>3</v>
      </c>
      <c r="C193" t="s">
        <v>5</v>
      </c>
      <c r="D193" s="11">
        <v>12</v>
      </c>
      <c r="E193" s="32"/>
    </row>
    <row r="194" spans="1:5" x14ac:dyDescent="0.3">
      <c r="A194" t="s">
        <v>151</v>
      </c>
      <c r="B194" s="10">
        <v>4</v>
      </c>
      <c r="C194" t="s">
        <v>14</v>
      </c>
      <c r="D194" s="11">
        <v>12</v>
      </c>
      <c r="E194" s="32"/>
    </row>
    <row r="195" spans="1:5" x14ac:dyDescent="0.3">
      <c r="A195" t="s">
        <v>151</v>
      </c>
      <c r="B195" s="10">
        <v>4</v>
      </c>
      <c r="C195" t="s">
        <v>14</v>
      </c>
      <c r="D195" s="11">
        <v>14</v>
      </c>
      <c r="E195" s="32"/>
    </row>
    <row r="196" spans="1:5" x14ac:dyDescent="0.3">
      <c r="A196" t="s">
        <v>151</v>
      </c>
      <c r="B196" s="10">
        <v>4</v>
      </c>
      <c r="C196" t="s">
        <v>4</v>
      </c>
      <c r="D196" s="11">
        <v>15</v>
      </c>
      <c r="E196" s="32"/>
    </row>
    <row r="197" spans="1:5" x14ac:dyDescent="0.3">
      <c r="A197" t="s">
        <v>151</v>
      </c>
      <c r="B197" s="10">
        <v>4</v>
      </c>
      <c r="C197" t="s">
        <v>12</v>
      </c>
      <c r="D197" s="11">
        <v>14</v>
      </c>
      <c r="E197" s="32"/>
    </row>
    <row r="198" spans="1:5" x14ac:dyDescent="0.3">
      <c r="A198" t="s">
        <v>151</v>
      </c>
      <c r="B198" s="10">
        <v>4</v>
      </c>
      <c r="C198" t="s">
        <v>19</v>
      </c>
      <c r="D198" s="11">
        <v>13</v>
      </c>
      <c r="E198" s="32"/>
    </row>
    <row r="199" spans="1:5" x14ac:dyDescent="0.3">
      <c r="A199" t="s">
        <v>151</v>
      </c>
      <c r="B199" s="10">
        <v>4</v>
      </c>
      <c r="C199" t="s">
        <v>5</v>
      </c>
      <c r="D199" s="11">
        <v>8</v>
      </c>
      <c r="E199" s="32"/>
    </row>
    <row r="200" spans="1:5" x14ac:dyDescent="0.3">
      <c r="A200" t="s">
        <v>151</v>
      </c>
      <c r="B200" s="10">
        <v>4</v>
      </c>
      <c r="C200" t="s">
        <v>29</v>
      </c>
      <c r="D200" s="11">
        <v>12</v>
      </c>
      <c r="E200" s="32"/>
    </row>
    <row r="201" spans="1:5" x14ac:dyDescent="0.3">
      <c r="A201" t="s">
        <v>151</v>
      </c>
      <c r="B201" s="10">
        <v>4</v>
      </c>
      <c r="C201" t="s">
        <v>17</v>
      </c>
      <c r="D201" s="11">
        <v>13</v>
      </c>
      <c r="E201" s="32"/>
    </row>
    <row r="202" spans="1:5" x14ac:dyDescent="0.3">
      <c r="A202" t="s">
        <v>151</v>
      </c>
      <c r="B202" s="10">
        <v>4</v>
      </c>
      <c r="C202" t="s">
        <v>5</v>
      </c>
      <c r="D202" s="11">
        <v>19</v>
      </c>
      <c r="E202" s="32"/>
    </row>
    <row r="203" spans="1:5" x14ac:dyDescent="0.3">
      <c r="A203" t="s">
        <v>151</v>
      </c>
      <c r="B203" s="10">
        <v>4</v>
      </c>
      <c r="C203" t="s">
        <v>152</v>
      </c>
      <c r="D203" s="11">
        <v>13</v>
      </c>
      <c r="E203" s="32"/>
    </row>
    <row r="204" spans="1:5" x14ac:dyDescent="0.3">
      <c r="A204" t="s">
        <v>151</v>
      </c>
      <c r="B204" s="10">
        <v>4</v>
      </c>
      <c r="C204" t="s">
        <v>19</v>
      </c>
      <c r="D204" s="11">
        <v>13</v>
      </c>
      <c r="E204" s="32"/>
    </row>
    <row r="205" spans="1:5" x14ac:dyDescent="0.3">
      <c r="A205" t="s">
        <v>151</v>
      </c>
      <c r="B205" s="10">
        <v>5</v>
      </c>
      <c r="C205" t="s">
        <v>153</v>
      </c>
      <c r="D205" s="11">
        <v>16</v>
      </c>
      <c r="E205" s="32"/>
    </row>
    <row r="206" spans="1:5" x14ac:dyDescent="0.3">
      <c r="A206" t="s">
        <v>151</v>
      </c>
      <c r="B206" s="10">
        <v>5</v>
      </c>
      <c r="C206" t="s">
        <v>29</v>
      </c>
      <c r="D206" s="11">
        <v>13</v>
      </c>
      <c r="E206" s="32"/>
    </row>
    <row r="207" spans="1:5" x14ac:dyDescent="0.3">
      <c r="A207" t="s">
        <v>151</v>
      </c>
      <c r="B207" s="10">
        <v>5</v>
      </c>
      <c r="C207" t="s">
        <v>29</v>
      </c>
      <c r="D207" s="11">
        <v>14</v>
      </c>
      <c r="E207" s="32"/>
    </row>
    <row r="208" spans="1:5" x14ac:dyDescent="0.3">
      <c r="A208" t="s">
        <v>151</v>
      </c>
      <c r="B208" s="10">
        <v>5</v>
      </c>
      <c r="C208" t="s">
        <v>29</v>
      </c>
      <c r="D208" s="11">
        <v>14</v>
      </c>
      <c r="E208" s="32"/>
    </row>
    <row r="209" spans="1:9" x14ac:dyDescent="0.3">
      <c r="A209" t="s">
        <v>151</v>
      </c>
      <c r="B209" s="10">
        <v>5</v>
      </c>
      <c r="C209" t="s">
        <v>5</v>
      </c>
      <c r="D209" s="11">
        <v>13</v>
      </c>
      <c r="E209" s="32"/>
    </row>
    <row r="210" spans="1:9" x14ac:dyDescent="0.3">
      <c r="A210" t="s">
        <v>151</v>
      </c>
      <c r="B210" s="10">
        <v>6</v>
      </c>
      <c r="C210" t="s">
        <v>3</v>
      </c>
      <c r="D210" s="11">
        <v>13</v>
      </c>
      <c r="E210" s="32"/>
    </row>
    <row r="211" spans="1:9" x14ac:dyDescent="0.3">
      <c r="A211" t="s">
        <v>151</v>
      </c>
      <c r="B211" s="10">
        <v>6</v>
      </c>
      <c r="C211" t="s">
        <v>4</v>
      </c>
      <c r="D211" s="11">
        <v>13</v>
      </c>
      <c r="E211" s="32"/>
    </row>
    <row r="212" spans="1:9" x14ac:dyDescent="0.3">
      <c r="A212" t="s">
        <v>151</v>
      </c>
      <c r="B212" s="10">
        <v>6</v>
      </c>
      <c r="C212" t="s">
        <v>45</v>
      </c>
      <c r="D212" s="11">
        <v>12</v>
      </c>
      <c r="E212" s="32"/>
    </row>
    <row r="213" spans="1:9" x14ac:dyDescent="0.3">
      <c r="A213" t="s">
        <v>151</v>
      </c>
      <c r="B213" s="10">
        <v>6</v>
      </c>
      <c r="C213" t="s">
        <v>14</v>
      </c>
      <c r="D213" s="11">
        <v>19</v>
      </c>
      <c r="E213" s="32"/>
    </row>
    <row r="214" spans="1:9" x14ac:dyDescent="0.3">
      <c r="A214" t="s">
        <v>151</v>
      </c>
      <c r="B214" s="10">
        <v>7</v>
      </c>
      <c r="C214" t="s">
        <v>29</v>
      </c>
      <c r="D214" s="11">
        <v>13</v>
      </c>
      <c r="E214" s="32"/>
    </row>
    <row r="215" spans="1:9" x14ac:dyDescent="0.3">
      <c r="A215" t="s">
        <v>151</v>
      </c>
      <c r="B215" s="10">
        <v>9</v>
      </c>
      <c r="C215" t="s">
        <v>29</v>
      </c>
      <c r="D215" s="11">
        <v>17</v>
      </c>
      <c r="E215" s="32"/>
    </row>
    <row r="216" spans="1:9" x14ac:dyDescent="0.3">
      <c r="A216" t="s">
        <v>42</v>
      </c>
      <c r="B216" s="10">
        <v>6</v>
      </c>
      <c r="C216" t="s">
        <v>24</v>
      </c>
      <c r="D216" s="11">
        <v>14</v>
      </c>
      <c r="E216" s="32"/>
    </row>
    <row r="217" spans="1:9" x14ac:dyDescent="0.3">
      <c r="A217" t="s">
        <v>227</v>
      </c>
      <c r="B217" s="10">
        <v>7</v>
      </c>
      <c r="D217" s="11">
        <v>8</v>
      </c>
      <c r="E217" s="32"/>
    </row>
    <row r="218" spans="1:9" x14ac:dyDescent="0.3">
      <c r="A218" t="s">
        <v>228</v>
      </c>
      <c r="B218" s="10">
        <v>5</v>
      </c>
      <c r="D218" s="11">
        <v>11</v>
      </c>
      <c r="E218" s="32"/>
      <c r="F218" s="1"/>
    </row>
    <row r="219" spans="1:9" x14ac:dyDescent="0.3">
      <c r="A219" t="s">
        <v>229</v>
      </c>
      <c r="B219" s="10">
        <v>7</v>
      </c>
      <c r="D219" s="11">
        <v>14</v>
      </c>
      <c r="E219" s="33"/>
    </row>
    <row r="220" spans="1:9" x14ac:dyDescent="0.3">
      <c r="A220" t="s">
        <v>230</v>
      </c>
      <c r="B220" s="10">
        <v>5</v>
      </c>
      <c r="D220" s="11">
        <v>6</v>
      </c>
      <c r="E220" s="33"/>
    </row>
    <row r="221" spans="1:9" x14ac:dyDescent="0.3">
      <c r="A221" t="s">
        <v>231</v>
      </c>
      <c r="B221" s="10">
        <v>6</v>
      </c>
      <c r="D221" s="11">
        <v>13</v>
      </c>
      <c r="E221" s="33"/>
    </row>
    <row r="222" spans="1:9" x14ac:dyDescent="0.3">
      <c r="A222" t="s">
        <v>232</v>
      </c>
      <c r="B222" s="10">
        <v>5</v>
      </c>
      <c r="D222" s="11">
        <v>9</v>
      </c>
      <c r="E222" s="33"/>
      <c r="I222" s="10"/>
    </row>
    <row r="223" spans="1:9" x14ac:dyDescent="0.3">
      <c r="A223" t="s">
        <v>233</v>
      </c>
      <c r="B223" s="10">
        <v>6</v>
      </c>
      <c r="D223" s="11">
        <v>13</v>
      </c>
      <c r="E223" s="33"/>
      <c r="I223" s="10"/>
    </row>
    <row r="224" spans="1:9" x14ac:dyDescent="0.3">
      <c r="A224" t="s">
        <v>234</v>
      </c>
      <c r="B224" s="10">
        <v>5</v>
      </c>
      <c r="D224" s="11">
        <v>13</v>
      </c>
      <c r="E224" s="33"/>
      <c r="I224" s="10"/>
    </row>
    <row r="225" spans="1:9" x14ac:dyDescent="0.3">
      <c r="A225" t="s">
        <v>235</v>
      </c>
      <c r="B225" s="10">
        <v>4</v>
      </c>
      <c r="D225" s="11">
        <v>10</v>
      </c>
      <c r="E225" s="33"/>
      <c r="I225" s="10"/>
    </row>
    <row r="226" spans="1:9" x14ac:dyDescent="0.3">
      <c r="A226" t="s">
        <v>236</v>
      </c>
      <c r="B226" s="10">
        <v>6</v>
      </c>
      <c r="D226" s="11">
        <v>9</v>
      </c>
      <c r="E226" s="33"/>
      <c r="I226" s="10"/>
    </row>
    <row r="227" spans="1:9" x14ac:dyDescent="0.3">
      <c r="A227" t="s">
        <v>237</v>
      </c>
      <c r="B227" s="10">
        <v>5</v>
      </c>
      <c r="D227" s="11">
        <v>10</v>
      </c>
      <c r="E227" s="33"/>
      <c r="I227" s="10"/>
    </row>
    <row r="228" spans="1:9" x14ac:dyDescent="0.3">
      <c r="A228" t="s">
        <v>238</v>
      </c>
      <c r="B228" s="10">
        <v>6</v>
      </c>
      <c r="D228" s="11">
        <v>10</v>
      </c>
      <c r="E228" s="33"/>
    </row>
    <row r="229" spans="1:9" x14ac:dyDescent="0.3">
      <c r="A229" t="s">
        <v>239</v>
      </c>
      <c r="B229" s="10">
        <v>7</v>
      </c>
      <c r="D229" s="11">
        <v>8</v>
      </c>
      <c r="E229" s="33"/>
    </row>
    <row r="230" spans="1:9" x14ac:dyDescent="0.3">
      <c r="A230" t="s">
        <v>240</v>
      </c>
      <c r="B230" s="10">
        <v>6</v>
      </c>
      <c r="D230" s="11">
        <v>10</v>
      </c>
      <c r="E230" s="33"/>
    </row>
    <row r="231" spans="1:9" x14ac:dyDescent="0.3">
      <c r="A231" t="s">
        <v>241</v>
      </c>
      <c r="B231" s="10">
        <v>8</v>
      </c>
      <c r="D231" s="11">
        <v>10</v>
      </c>
      <c r="E231" s="33"/>
    </row>
    <row r="232" spans="1:9" x14ac:dyDescent="0.3">
      <c r="A232" t="s">
        <v>242</v>
      </c>
      <c r="B232" s="10">
        <v>5</v>
      </c>
      <c r="D232" s="11">
        <v>12</v>
      </c>
      <c r="E232" s="33"/>
    </row>
    <row r="233" spans="1:9" x14ac:dyDescent="0.3">
      <c r="A233" t="s">
        <v>243</v>
      </c>
      <c r="B233" s="10">
        <v>6</v>
      </c>
      <c r="D233" s="11">
        <v>18</v>
      </c>
      <c r="E233" s="33"/>
    </row>
  </sheetData>
  <mergeCells count="2">
    <mergeCell ref="J2:L2"/>
    <mergeCell ref="J19:L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4"/>
  <sheetViews>
    <sheetView workbookViewId="0">
      <selection activeCell="H9" sqref="H9"/>
    </sheetView>
  </sheetViews>
  <sheetFormatPr defaultRowHeight="14.4" x14ac:dyDescent="0.3"/>
  <cols>
    <col min="1" max="1" width="12.5546875" bestFit="1" customWidth="1"/>
    <col min="2" max="2" width="18.44140625" bestFit="1" customWidth="1"/>
    <col min="3" max="3" width="16" bestFit="1" customWidth="1"/>
  </cols>
  <sheetData>
    <row r="1" spans="1:3" ht="15" thickBot="1" x14ac:dyDescent="0.35"/>
    <row r="2" spans="1:3" ht="15" thickBot="1" x14ac:dyDescent="0.35">
      <c r="A2" s="36" t="s">
        <v>245</v>
      </c>
    </row>
    <row r="3" spans="1:3" x14ac:dyDescent="0.3">
      <c r="A3" s="10" t="s">
        <v>264</v>
      </c>
      <c r="B3" s="14" t="s">
        <v>272</v>
      </c>
      <c r="C3" s="37" t="s">
        <v>273</v>
      </c>
    </row>
    <row r="4" spans="1:3" x14ac:dyDescent="0.3">
      <c r="A4" s="38">
        <v>0</v>
      </c>
      <c r="B4">
        <f>COUNTIF('US202'!D:D,A4)</f>
        <v>0</v>
      </c>
      <c r="C4" s="7"/>
    </row>
    <row r="5" spans="1:3" x14ac:dyDescent="0.3">
      <c r="A5" s="38">
        <v>1</v>
      </c>
      <c r="B5">
        <f>COUNTIF('US202'!D:D,A5)</f>
        <v>0</v>
      </c>
      <c r="C5" s="7">
        <f t="shared" ref="C5:C26" si="0">B5/$B$28*100</f>
        <v>0</v>
      </c>
    </row>
    <row r="6" spans="1:3" x14ac:dyDescent="0.3">
      <c r="A6" s="38">
        <v>2</v>
      </c>
      <c r="B6">
        <f>COUNTIF('US202'!D:D,A6)</f>
        <v>3</v>
      </c>
      <c r="C6" s="7">
        <f t="shared" si="0"/>
        <v>0.32258064516129031</v>
      </c>
    </row>
    <row r="7" spans="1:3" x14ac:dyDescent="0.3">
      <c r="A7" s="38">
        <v>3</v>
      </c>
      <c r="B7">
        <f>COUNTIF('US202'!D:D,A7)</f>
        <v>27</v>
      </c>
      <c r="C7" s="7">
        <f t="shared" si="0"/>
        <v>2.903225806451613</v>
      </c>
    </row>
    <row r="8" spans="1:3" x14ac:dyDescent="0.3">
      <c r="A8" s="38">
        <v>4</v>
      </c>
      <c r="B8">
        <f>COUNTIF('US202'!D:D,A8)</f>
        <v>60</v>
      </c>
      <c r="C8" s="7">
        <f t="shared" si="0"/>
        <v>6.4516129032258061</v>
      </c>
    </row>
    <row r="9" spans="1:3" x14ac:dyDescent="0.3">
      <c r="A9" s="38">
        <v>5</v>
      </c>
      <c r="B9">
        <f>COUNTIF('US202'!D:D,A9)</f>
        <v>53</v>
      </c>
      <c r="C9" s="7">
        <f t="shared" si="0"/>
        <v>5.698924731182796</v>
      </c>
    </row>
    <row r="10" spans="1:3" x14ac:dyDescent="0.3">
      <c r="A10" s="38">
        <v>6</v>
      </c>
      <c r="B10">
        <f>COUNTIF('US202'!D:D,A10)</f>
        <v>63</v>
      </c>
      <c r="C10" s="7">
        <f t="shared" si="0"/>
        <v>6.7741935483870979</v>
      </c>
    </row>
    <row r="11" spans="1:3" x14ac:dyDescent="0.3">
      <c r="A11" s="38">
        <v>7</v>
      </c>
      <c r="B11">
        <f>COUNTIF('US202'!D:D,A11)</f>
        <v>100</v>
      </c>
      <c r="C11" s="7">
        <f t="shared" si="0"/>
        <v>10.75268817204301</v>
      </c>
    </row>
    <row r="12" spans="1:3" x14ac:dyDescent="0.3">
      <c r="A12" s="38">
        <v>8</v>
      </c>
      <c r="B12">
        <f>COUNTIF('US202'!D:D,A12)</f>
        <v>137</v>
      </c>
      <c r="C12" s="7">
        <f t="shared" si="0"/>
        <v>14.731182795698924</v>
      </c>
    </row>
    <row r="13" spans="1:3" x14ac:dyDescent="0.3">
      <c r="A13" s="38">
        <v>9</v>
      </c>
      <c r="B13">
        <f>COUNTIF('US202'!D:D,A13)</f>
        <v>109</v>
      </c>
      <c r="C13" s="7">
        <f t="shared" si="0"/>
        <v>11.720430107526882</v>
      </c>
    </row>
    <row r="14" spans="1:3" x14ac:dyDescent="0.3">
      <c r="A14" s="38">
        <v>10</v>
      </c>
      <c r="B14">
        <f>COUNTIF('US202'!D:D,A14)</f>
        <v>128</v>
      </c>
      <c r="C14" s="7">
        <f t="shared" si="0"/>
        <v>13.763440860215054</v>
      </c>
    </row>
    <row r="15" spans="1:3" x14ac:dyDescent="0.3">
      <c r="A15" s="38">
        <v>11</v>
      </c>
      <c r="B15">
        <f>COUNTIF('US202'!D:D,A15)</f>
        <v>91</v>
      </c>
      <c r="C15" s="7">
        <f t="shared" si="0"/>
        <v>9.78494623655914</v>
      </c>
    </row>
    <row r="16" spans="1:3" x14ac:dyDescent="0.3">
      <c r="A16" s="38">
        <v>12</v>
      </c>
      <c r="B16">
        <f>COUNTIF('US202'!D:D,A16)</f>
        <v>73</v>
      </c>
      <c r="C16" s="7">
        <f t="shared" si="0"/>
        <v>7.849462365591398</v>
      </c>
    </row>
    <row r="17" spans="1:3" x14ac:dyDescent="0.3">
      <c r="A17" s="38">
        <v>13</v>
      </c>
      <c r="B17">
        <f>COUNTIF('US202'!D:D,A17)</f>
        <v>45</v>
      </c>
      <c r="C17" s="7">
        <f t="shared" si="0"/>
        <v>4.838709677419355</v>
      </c>
    </row>
    <row r="18" spans="1:3" x14ac:dyDescent="0.3">
      <c r="A18" s="38">
        <v>14</v>
      </c>
      <c r="B18">
        <f>COUNTIF('US202'!D:D,A18)</f>
        <v>16</v>
      </c>
      <c r="C18" s="7">
        <f t="shared" si="0"/>
        <v>1.7204301075268817</v>
      </c>
    </row>
    <row r="19" spans="1:3" x14ac:dyDescent="0.3">
      <c r="A19" s="38">
        <v>15</v>
      </c>
      <c r="B19">
        <f>COUNTIF('US202'!D:D,A19)</f>
        <v>11</v>
      </c>
      <c r="C19" s="7">
        <f t="shared" si="0"/>
        <v>1.1827956989247312</v>
      </c>
    </row>
    <row r="20" spans="1:3" x14ac:dyDescent="0.3">
      <c r="A20" s="38">
        <v>16</v>
      </c>
      <c r="B20">
        <f>COUNTIF('US202'!D:D,A20)</f>
        <v>6</v>
      </c>
      <c r="C20" s="7">
        <f t="shared" si="0"/>
        <v>0.64516129032258063</v>
      </c>
    </row>
    <row r="21" spans="1:3" x14ac:dyDescent="0.3">
      <c r="A21" s="38">
        <v>17</v>
      </c>
      <c r="B21">
        <f>COUNTIF('US202'!D:D,A21)</f>
        <v>3</v>
      </c>
      <c r="C21" s="7">
        <f t="shared" si="0"/>
        <v>0.32258064516129031</v>
      </c>
    </row>
    <row r="22" spans="1:3" x14ac:dyDescent="0.3">
      <c r="A22" s="38">
        <v>18</v>
      </c>
      <c r="B22">
        <f>COUNTIF('US202'!D:D,A22)</f>
        <v>3</v>
      </c>
      <c r="C22" s="7">
        <f t="shared" si="0"/>
        <v>0.32258064516129031</v>
      </c>
    </row>
    <row r="23" spans="1:3" x14ac:dyDescent="0.3">
      <c r="A23" s="38">
        <v>19</v>
      </c>
      <c r="B23">
        <f>COUNTIF('US202'!D:D,A23)</f>
        <v>1</v>
      </c>
      <c r="C23" s="7">
        <f t="shared" si="0"/>
        <v>0.10752688172043011</v>
      </c>
    </row>
    <row r="24" spans="1:3" x14ac:dyDescent="0.3">
      <c r="A24" s="38">
        <v>20</v>
      </c>
      <c r="B24">
        <f>COUNTIF('US202'!D:D,A24)</f>
        <v>1</v>
      </c>
      <c r="C24" s="7">
        <f t="shared" si="0"/>
        <v>0.10752688172043011</v>
      </c>
    </row>
    <row r="25" spans="1:3" x14ac:dyDescent="0.3">
      <c r="A25" s="38">
        <v>21</v>
      </c>
      <c r="B25">
        <f>COUNTIF('US202'!D:D,A25)</f>
        <v>0</v>
      </c>
      <c r="C25" s="7">
        <f t="shared" si="0"/>
        <v>0</v>
      </c>
    </row>
    <row r="26" spans="1:3" x14ac:dyDescent="0.3">
      <c r="A26" s="38">
        <v>22</v>
      </c>
      <c r="B26">
        <f>COUNTIF('US202'!D:D,A26)</f>
        <v>0</v>
      </c>
      <c r="C26" s="7">
        <f t="shared" si="0"/>
        <v>0</v>
      </c>
    </row>
    <row r="27" spans="1:3" x14ac:dyDescent="0.3">
      <c r="A27" s="38">
        <v>23</v>
      </c>
      <c r="B27">
        <f>COUNTIF('US202'!D:D,A27)</f>
        <v>0</v>
      </c>
      <c r="C27" s="7"/>
    </row>
    <row r="28" spans="1:3" ht="15" thickBot="1" x14ac:dyDescent="0.35">
      <c r="A28" s="8" t="s">
        <v>130</v>
      </c>
      <c r="B28" s="2">
        <f>SUM(B5:B26)</f>
        <v>930</v>
      </c>
      <c r="C28" s="9">
        <f>SUM(C5:C26)</f>
        <v>100.00000000000001</v>
      </c>
    </row>
    <row r="29" spans="1:3" ht="15" thickBot="1" x14ac:dyDescent="0.35"/>
    <row r="30" spans="1:3" ht="15" thickBot="1" x14ac:dyDescent="0.35">
      <c r="A30" s="36" t="s">
        <v>246</v>
      </c>
    </row>
    <row r="31" spans="1:3" x14ac:dyDescent="0.3">
      <c r="A31" s="10" t="s">
        <v>264</v>
      </c>
      <c r="B31" s="14" t="s">
        <v>272</v>
      </c>
      <c r="C31" s="37" t="s">
        <v>273</v>
      </c>
    </row>
    <row r="32" spans="1:3" x14ac:dyDescent="0.3">
      <c r="A32" s="38">
        <v>1</v>
      </c>
      <c r="B32">
        <f>COUNTIF('US104'!D:D,A32)</f>
        <v>0</v>
      </c>
      <c r="C32" s="7">
        <f t="shared" ref="C32:C53" si="1">B32/$B$54*100</f>
        <v>0</v>
      </c>
    </row>
    <row r="33" spans="1:3" x14ac:dyDescent="0.3">
      <c r="A33" s="38">
        <v>2</v>
      </c>
      <c r="B33">
        <f>COUNTIF('US104'!D:D,A33)</f>
        <v>0</v>
      </c>
      <c r="C33" s="7">
        <f t="shared" si="1"/>
        <v>0</v>
      </c>
    </row>
    <row r="34" spans="1:3" x14ac:dyDescent="0.3">
      <c r="A34" s="38">
        <v>3</v>
      </c>
      <c r="B34">
        <f>COUNTIF('US104'!D:D,A34)</f>
        <v>0</v>
      </c>
      <c r="C34" s="7">
        <f t="shared" si="1"/>
        <v>0</v>
      </c>
    </row>
    <row r="35" spans="1:3" x14ac:dyDescent="0.3">
      <c r="A35" s="38">
        <v>4</v>
      </c>
      <c r="B35">
        <f>COUNTIF('US104'!D:D,A35)</f>
        <v>0</v>
      </c>
      <c r="C35" s="7">
        <f t="shared" si="1"/>
        <v>0</v>
      </c>
    </row>
    <row r="36" spans="1:3" x14ac:dyDescent="0.3">
      <c r="A36" s="38">
        <v>5</v>
      </c>
      <c r="B36">
        <f>COUNTIF('US104'!D:D,A36)</f>
        <v>0</v>
      </c>
      <c r="C36" s="7">
        <f t="shared" si="1"/>
        <v>0</v>
      </c>
    </row>
    <row r="37" spans="1:3" x14ac:dyDescent="0.3">
      <c r="A37" s="38">
        <v>6</v>
      </c>
      <c r="B37">
        <f>COUNTIF('US104'!D:D,A37)</f>
        <v>1</v>
      </c>
      <c r="C37" s="7">
        <f t="shared" si="1"/>
        <v>0.43103448275862066</v>
      </c>
    </row>
    <row r="38" spans="1:3" x14ac:dyDescent="0.3">
      <c r="A38" s="38">
        <v>7</v>
      </c>
      <c r="B38">
        <f>COUNTIF('US104'!D:D,A38)</f>
        <v>0</v>
      </c>
      <c r="C38" s="7">
        <f t="shared" si="1"/>
        <v>0</v>
      </c>
    </row>
    <row r="39" spans="1:3" x14ac:dyDescent="0.3">
      <c r="A39" s="38">
        <v>8</v>
      </c>
      <c r="B39">
        <f>COUNTIF('US104'!D:D,A39)</f>
        <v>10</v>
      </c>
      <c r="C39" s="7">
        <f t="shared" si="1"/>
        <v>4.3103448275862073</v>
      </c>
    </row>
    <row r="40" spans="1:3" x14ac:dyDescent="0.3">
      <c r="A40" s="38">
        <v>9</v>
      </c>
      <c r="B40">
        <f>COUNTIF('US104'!D:D,A40)</f>
        <v>12</v>
      </c>
      <c r="C40" s="7">
        <f t="shared" si="1"/>
        <v>5.1724137931034484</v>
      </c>
    </row>
    <row r="41" spans="1:3" x14ac:dyDescent="0.3">
      <c r="A41" s="38">
        <v>10</v>
      </c>
      <c r="B41">
        <f>COUNTIF('US104'!D:D,A41)</f>
        <v>18</v>
      </c>
      <c r="C41" s="7">
        <f t="shared" si="1"/>
        <v>7.7586206896551726</v>
      </c>
    </row>
    <row r="42" spans="1:3" x14ac:dyDescent="0.3">
      <c r="A42" s="38">
        <v>11</v>
      </c>
      <c r="B42">
        <f>COUNTIF('US104'!D:D,A42)</f>
        <v>31</v>
      </c>
      <c r="C42" s="7">
        <f t="shared" si="1"/>
        <v>13.36206896551724</v>
      </c>
    </row>
    <row r="43" spans="1:3" x14ac:dyDescent="0.3">
      <c r="A43" s="38">
        <v>12</v>
      </c>
      <c r="B43">
        <f>COUNTIF('US104'!D:D,A43)</f>
        <v>29</v>
      </c>
      <c r="C43" s="7">
        <f t="shared" si="1"/>
        <v>12.5</v>
      </c>
    </row>
    <row r="44" spans="1:3" x14ac:dyDescent="0.3">
      <c r="A44" s="38">
        <v>13</v>
      </c>
      <c r="B44">
        <f>COUNTIF('US104'!D:D,A44)</f>
        <v>42</v>
      </c>
      <c r="C44" s="7">
        <f t="shared" si="1"/>
        <v>18.103448275862068</v>
      </c>
    </row>
    <row r="45" spans="1:3" x14ac:dyDescent="0.3">
      <c r="A45" s="38">
        <v>14</v>
      </c>
      <c r="B45">
        <f>COUNTIF('US104'!D:D,A45)</f>
        <v>32</v>
      </c>
      <c r="C45" s="7">
        <f t="shared" si="1"/>
        <v>13.793103448275861</v>
      </c>
    </row>
    <row r="46" spans="1:3" x14ac:dyDescent="0.3">
      <c r="A46" s="38">
        <v>15</v>
      </c>
      <c r="B46">
        <f>COUNTIF('US104'!D:D,A46)</f>
        <v>24</v>
      </c>
      <c r="C46" s="7">
        <f t="shared" si="1"/>
        <v>10.344827586206897</v>
      </c>
    </row>
    <row r="47" spans="1:3" x14ac:dyDescent="0.3">
      <c r="A47" s="38">
        <v>16</v>
      </c>
      <c r="B47">
        <f>COUNTIF('US104'!D:D,A47)</f>
        <v>14</v>
      </c>
      <c r="C47" s="7">
        <f t="shared" si="1"/>
        <v>6.0344827586206895</v>
      </c>
    </row>
    <row r="48" spans="1:3" x14ac:dyDescent="0.3">
      <c r="A48" s="38">
        <v>17</v>
      </c>
      <c r="B48">
        <f>COUNTIF('US104'!D:D,A48)</f>
        <v>9</v>
      </c>
      <c r="C48" s="7">
        <f t="shared" si="1"/>
        <v>3.8793103448275863</v>
      </c>
    </row>
    <row r="49" spans="1:3" x14ac:dyDescent="0.3">
      <c r="A49" s="38">
        <v>18</v>
      </c>
      <c r="B49">
        <f>COUNTIF('US104'!D:D,A49)</f>
        <v>5</v>
      </c>
      <c r="C49" s="7">
        <f t="shared" si="1"/>
        <v>2.1551724137931036</v>
      </c>
    </row>
    <row r="50" spans="1:3" x14ac:dyDescent="0.3">
      <c r="A50" s="38">
        <v>19</v>
      </c>
      <c r="B50">
        <f>COUNTIF('US104'!D:D,A50)</f>
        <v>4</v>
      </c>
      <c r="C50" s="7">
        <f t="shared" si="1"/>
        <v>1.7241379310344827</v>
      </c>
    </row>
    <row r="51" spans="1:3" x14ac:dyDescent="0.3">
      <c r="A51" s="38">
        <v>20</v>
      </c>
      <c r="B51">
        <f>COUNTIF('US104'!D:D,A51)</f>
        <v>1</v>
      </c>
      <c r="C51" s="7">
        <f t="shared" si="1"/>
        <v>0.43103448275862066</v>
      </c>
    </row>
    <row r="52" spans="1:3" x14ac:dyDescent="0.3">
      <c r="A52" s="38">
        <v>21</v>
      </c>
      <c r="B52">
        <f>COUNTIF('US104'!D:D,A52)</f>
        <v>0</v>
      </c>
      <c r="C52" s="7">
        <f t="shared" si="1"/>
        <v>0</v>
      </c>
    </row>
    <row r="53" spans="1:3" x14ac:dyDescent="0.3">
      <c r="A53" s="38">
        <v>22</v>
      </c>
      <c r="B53">
        <f>COUNTIF('US104'!D:D,A53)</f>
        <v>0</v>
      </c>
      <c r="C53" s="7">
        <f t="shared" si="1"/>
        <v>0</v>
      </c>
    </row>
    <row r="54" spans="1:3" ht="15" thickBot="1" x14ac:dyDescent="0.35">
      <c r="A54" s="8" t="s">
        <v>130</v>
      </c>
      <c r="B54" s="2">
        <f>SUM(B32:B53)</f>
        <v>232</v>
      </c>
      <c r="C54" s="9">
        <f>SUM(C32:C53)</f>
        <v>100</v>
      </c>
    </row>
  </sheetData>
  <pageMargins left="0.25" right="0.25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8"/>
  <sheetViews>
    <sheetView workbookViewId="0">
      <selection activeCell="G18" sqref="G18"/>
    </sheetView>
  </sheetViews>
  <sheetFormatPr defaultRowHeight="14.4" x14ac:dyDescent="0.3"/>
  <cols>
    <col min="1" max="1" width="16.5546875" bestFit="1" customWidth="1"/>
    <col min="3" max="3" width="8.88671875" style="1"/>
    <col min="4" max="4" width="16.5546875" bestFit="1" customWidth="1"/>
  </cols>
  <sheetData>
    <row r="1" spans="1:5" ht="15" thickBot="1" x14ac:dyDescent="0.35">
      <c r="A1" s="40" t="s">
        <v>247</v>
      </c>
      <c r="B1" s="41"/>
      <c r="C1" s="13"/>
      <c r="D1" s="14" t="s">
        <v>248</v>
      </c>
      <c r="E1" s="5"/>
    </row>
    <row r="2" spans="1:5" x14ac:dyDescent="0.3">
      <c r="A2" s="15" t="s">
        <v>244</v>
      </c>
      <c r="B2" s="3"/>
      <c r="D2" s="3" t="s">
        <v>175</v>
      </c>
      <c r="E2" s="16"/>
    </row>
    <row r="3" spans="1:5" x14ac:dyDescent="0.3">
      <c r="A3" s="6"/>
      <c r="B3" s="17"/>
      <c r="D3" s="17"/>
      <c r="E3" s="7"/>
    </row>
    <row r="4" spans="1:5" x14ac:dyDescent="0.3">
      <c r="A4" s="6" t="s">
        <v>104</v>
      </c>
      <c r="B4" s="17">
        <v>8.7290322580645157</v>
      </c>
      <c r="D4" s="17" t="s">
        <v>104</v>
      </c>
      <c r="E4" s="7">
        <v>12.844827586206897</v>
      </c>
    </row>
    <row r="5" spans="1:5" x14ac:dyDescent="0.3">
      <c r="A5" s="6" t="s">
        <v>105</v>
      </c>
      <c r="B5" s="17">
        <v>9.6932094907235269E-2</v>
      </c>
      <c r="D5" s="17" t="s">
        <v>105</v>
      </c>
      <c r="E5" s="7">
        <v>0.16821273828956512</v>
      </c>
    </row>
    <row r="6" spans="1:5" x14ac:dyDescent="0.3">
      <c r="A6" s="6" t="s">
        <v>106</v>
      </c>
      <c r="B6" s="17">
        <v>9</v>
      </c>
      <c r="D6" s="17" t="s">
        <v>106</v>
      </c>
      <c r="E6" s="7">
        <v>13</v>
      </c>
    </row>
    <row r="7" spans="1:5" x14ac:dyDescent="0.3">
      <c r="A7" s="6" t="s">
        <v>107</v>
      </c>
      <c r="B7" s="17">
        <v>8</v>
      </c>
      <c r="D7" s="17" t="s">
        <v>107</v>
      </c>
      <c r="E7" s="7">
        <v>13</v>
      </c>
    </row>
    <row r="8" spans="1:5" x14ac:dyDescent="0.3">
      <c r="A8" s="6" t="s">
        <v>108</v>
      </c>
      <c r="B8" s="17">
        <v>2.9560316052924565</v>
      </c>
      <c r="D8" s="17" t="s">
        <v>108</v>
      </c>
      <c r="E8" s="7">
        <v>2.5621400966587884</v>
      </c>
    </row>
    <row r="9" spans="1:5" x14ac:dyDescent="0.3">
      <c r="A9" s="6" t="s">
        <v>109</v>
      </c>
      <c r="B9" s="17">
        <v>8.7381228514878959</v>
      </c>
      <c r="D9" s="17" t="s">
        <v>109</v>
      </c>
      <c r="E9" s="7">
        <v>6.5645618749067065</v>
      </c>
    </row>
    <row r="10" spans="1:5" x14ac:dyDescent="0.3">
      <c r="A10" s="6" t="s">
        <v>110</v>
      </c>
      <c r="B10" s="17">
        <v>4.9515716498338858E-2</v>
      </c>
      <c r="D10" s="17" t="s">
        <v>110</v>
      </c>
      <c r="E10" s="7">
        <v>-0.10939843354622303</v>
      </c>
    </row>
    <row r="11" spans="1:5" x14ac:dyDescent="0.3">
      <c r="A11" s="6" t="s">
        <v>111</v>
      </c>
      <c r="B11" s="17">
        <v>0.18465192736309655</v>
      </c>
      <c r="D11" s="17" t="s">
        <v>111</v>
      </c>
      <c r="E11" s="7">
        <v>0.15389897346695941</v>
      </c>
    </row>
    <row r="12" spans="1:5" x14ac:dyDescent="0.3">
      <c r="A12" s="6" t="s">
        <v>112</v>
      </c>
      <c r="B12" s="17">
        <v>18</v>
      </c>
      <c r="D12" s="17" t="s">
        <v>112</v>
      </c>
      <c r="E12" s="7">
        <v>14</v>
      </c>
    </row>
    <row r="13" spans="1:5" x14ac:dyDescent="0.3">
      <c r="A13" s="6" t="s">
        <v>113</v>
      </c>
      <c r="B13" s="17">
        <v>2</v>
      </c>
      <c r="D13" s="17" t="s">
        <v>113</v>
      </c>
      <c r="E13" s="7">
        <v>6</v>
      </c>
    </row>
    <row r="14" spans="1:5" x14ac:dyDescent="0.3">
      <c r="A14" s="6" t="s">
        <v>114</v>
      </c>
      <c r="B14" s="17">
        <v>20</v>
      </c>
      <c r="D14" s="17" t="s">
        <v>114</v>
      </c>
      <c r="E14" s="7">
        <v>20</v>
      </c>
    </row>
    <row r="15" spans="1:5" x14ac:dyDescent="0.3">
      <c r="A15" s="6" t="s">
        <v>115</v>
      </c>
      <c r="B15" s="17">
        <v>8118</v>
      </c>
      <c r="D15" s="17" t="s">
        <v>115</v>
      </c>
      <c r="E15" s="7">
        <v>2980</v>
      </c>
    </row>
    <row r="16" spans="1:5" ht="15" thickBot="1" x14ac:dyDescent="0.35">
      <c r="A16" s="8" t="s">
        <v>116</v>
      </c>
      <c r="B16" s="2">
        <v>930</v>
      </c>
      <c r="D16" s="2" t="s">
        <v>116</v>
      </c>
      <c r="E16" s="9">
        <v>232</v>
      </c>
    </row>
    <row r="17" spans="1:5" x14ac:dyDescent="0.3">
      <c r="A17" s="6"/>
      <c r="B17" s="17"/>
      <c r="D17" s="17"/>
      <c r="E17" s="7"/>
    </row>
    <row r="18" spans="1:5" x14ac:dyDescent="0.3">
      <c r="A18" s="6" t="s">
        <v>119</v>
      </c>
      <c r="B18" s="17">
        <f>QUARTILE('US202'!D:D,0)</f>
        <v>2</v>
      </c>
      <c r="D18" s="17" t="s">
        <v>119</v>
      </c>
      <c r="E18" s="7">
        <f>QUARTILE('US104'!D:D,0)</f>
        <v>6</v>
      </c>
    </row>
    <row r="19" spans="1:5" x14ac:dyDescent="0.3">
      <c r="A19" s="6" t="s">
        <v>117</v>
      </c>
      <c r="B19" s="17">
        <f>QUARTILE('US202'!D:D,1)</f>
        <v>7</v>
      </c>
      <c r="D19" s="17" t="s">
        <v>117</v>
      </c>
      <c r="E19" s="7">
        <f>QUARTILE('US104'!D:D,1)</f>
        <v>11</v>
      </c>
    </row>
    <row r="20" spans="1:5" x14ac:dyDescent="0.3">
      <c r="A20" s="6" t="s">
        <v>125</v>
      </c>
      <c r="B20" s="17">
        <f>QUARTILE('US202'!D:D,2)</f>
        <v>9</v>
      </c>
      <c r="D20" s="17" t="s">
        <v>125</v>
      </c>
      <c r="E20" s="7">
        <f>QUARTILE('US104'!D:D,2)</f>
        <v>13</v>
      </c>
    </row>
    <row r="21" spans="1:5" x14ac:dyDescent="0.3">
      <c r="A21" s="6" t="s">
        <v>118</v>
      </c>
      <c r="B21" s="17">
        <f>QUARTILE('US202'!D:D,3)</f>
        <v>11</v>
      </c>
      <c r="D21" s="17" t="s">
        <v>118</v>
      </c>
      <c r="E21" s="7">
        <f>QUARTILE('US104'!D:D,3)</f>
        <v>14</v>
      </c>
    </row>
    <row r="22" spans="1:5" x14ac:dyDescent="0.3">
      <c r="A22" s="6" t="s">
        <v>120</v>
      </c>
      <c r="B22" s="17">
        <f>QUARTILE('US202'!D:D,4)</f>
        <v>20</v>
      </c>
      <c r="D22" s="17" t="s">
        <v>120</v>
      </c>
      <c r="E22" s="7">
        <f>QUARTILE('US104'!D:D,4)</f>
        <v>20</v>
      </c>
    </row>
    <row r="23" spans="1:5" x14ac:dyDescent="0.3">
      <c r="A23" s="6"/>
      <c r="B23" s="17"/>
      <c r="D23" s="17"/>
      <c r="E23" s="7"/>
    </row>
    <row r="24" spans="1:5" x14ac:dyDescent="0.3">
      <c r="A24" s="6" t="s">
        <v>121</v>
      </c>
      <c r="B24" s="17">
        <f>B19-B18</f>
        <v>5</v>
      </c>
      <c r="D24" s="17" t="s">
        <v>121</v>
      </c>
      <c r="E24" s="7">
        <f>E19-E18</f>
        <v>5</v>
      </c>
    </row>
    <row r="25" spans="1:5" x14ac:dyDescent="0.3">
      <c r="A25" s="6" t="s">
        <v>122</v>
      </c>
      <c r="B25" s="17">
        <f>B20-B19</f>
        <v>2</v>
      </c>
      <c r="D25" s="17" t="s">
        <v>122</v>
      </c>
      <c r="E25" s="7">
        <f>E20-E19</f>
        <v>2</v>
      </c>
    </row>
    <row r="26" spans="1:5" x14ac:dyDescent="0.3">
      <c r="A26" s="6" t="s">
        <v>123</v>
      </c>
      <c r="B26" s="17">
        <f>B21-B20</f>
        <v>2</v>
      </c>
      <c r="D26" s="17" t="s">
        <v>123</v>
      </c>
      <c r="E26" s="7">
        <f>E21-E20</f>
        <v>1</v>
      </c>
    </row>
    <row r="27" spans="1:5" x14ac:dyDescent="0.3">
      <c r="A27" s="6" t="s">
        <v>124</v>
      </c>
      <c r="B27" s="17">
        <f>B22-B21</f>
        <v>9</v>
      </c>
      <c r="D27" s="17" t="s">
        <v>124</v>
      </c>
      <c r="E27" s="7">
        <f>E22-E21</f>
        <v>6</v>
      </c>
    </row>
    <row r="28" spans="1:5" x14ac:dyDescent="0.3">
      <c r="A28" s="6"/>
      <c r="B28" s="17"/>
      <c r="D28" s="17"/>
      <c r="E28" s="7"/>
    </row>
    <row r="29" spans="1:5" x14ac:dyDescent="0.3">
      <c r="A29" s="6" t="s">
        <v>126</v>
      </c>
      <c r="B29" s="17"/>
      <c r="D29" s="17" t="s">
        <v>126</v>
      </c>
      <c r="E29" s="7"/>
    </row>
    <row r="30" spans="1:5" x14ac:dyDescent="0.3">
      <c r="A30" s="6"/>
      <c r="B30" s="17"/>
      <c r="D30" s="17"/>
      <c r="E30" s="7"/>
    </row>
    <row r="31" spans="1:5" x14ac:dyDescent="0.3">
      <c r="A31" s="6" t="s">
        <v>117</v>
      </c>
      <c r="B31" s="17">
        <f>B19</f>
        <v>7</v>
      </c>
      <c r="D31" s="17" t="s">
        <v>117</v>
      </c>
      <c r="E31" s="7">
        <f>E19</f>
        <v>11</v>
      </c>
    </row>
    <row r="32" spans="1:5" x14ac:dyDescent="0.3">
      <c r="A32" s="6" t="s">
        <v>118</v>
      </c>
      <c r="B32" s="17">
        <f>B21</f>
        <v>11</v>
      </c>
      <c r="D32" s="17" t="s">
        <v>118</v>
      </c>
      <c r="E32" s="7">
        <f>E21</f>
        <v>14</v>
      </c>
    </row>
    <row r="33" spans="1:5" x14ac:dyDescent="0.3">
      <c r="A33" s="6" t="s">
        <v>127</v>
      </c>
      <c r="B33" s="17">
        <f>B32-B31</f>
        <v>4</v>
      </c>
      <c r="D33" s="17" t="s">
        <v>127</v>
      </c>
      <c r="E33" s="7">
        <f>E32-E31</f>
        <v>3</v>
      </c>
    </row>
    <row r="34" spans="1:5" x14ac:dyDescent="0.3">
      <c r="A34" s="6" t="s">
        <v>128</v>
      </c>
      <c r="B34" s="17">
        <f>B31-B33*1.5</f>
        <v>1</v>
      </c>
      <c r="D34" s="17" t="s">
        <v>128</v>
      </c>
      <c r="E34" s="7">
        <f>E31-E33*1.5</f>
        <v>6.5</v>
      </c>
    </row>
    <row r="35" spans="1:5" ht="15" thickBot="1" x14ac:dyDescent="0.35">
      <c r="A35" s="8" t="s">
        <v>129</v>
      </c>
      <c r="B35" s="2">
        <f>B32+B33*1.5</f>
        <v>17</v>
      </c>
      <c r="C35" s="18"/>
      <c r="D35" s="2" t="s">
        <v>129</v>
      </c>
      <c r="E35" s="9">
        <f>E32+E33*1.5</f>
        <v>18.5</v>
      </c>
    </row>
    <row r="36" spans="1:5" ht="15" thickBot="1" x14ac:dyDescent="0.35"/>
    <row r="37" spans="1:5" ht="15" thickBot="1" x14ac:dyDescent="0.35">
      <c r="A37" s="40" t="s">
        <v>249</v>
      </c>
      <c r="B37" s="41"/>
      <c r="C37" s="13"/>
      <c r="D37" s="14" t="s">
        <v>250</v>
      </c>
      <c r="E37" s="5"/>
    </row>
    <row r="38" spans="1:5" x14ac:dyDescent="0.3">
      <c r="A38" s="15" t="s">
        <v>244</v>
      </c>
      <c r="B38" s="3"/>
      <c r="D38" s="3" t="s">
        <v>244</v>
      </c>
      <c r="E38" s="16"/>
    </row>
    <row r="39" spans="1:5" x14ac:dyDescent="0.3">
      <c r="A39" s="6"/>
      <c r="B39" s="17"/>
      <c r="D39" s="17"/>
      <c r="E39" s="7"/>
    </row>
    <row r="40" spans="1:5" x14ac:dyDescent="0.3">
      <c r="A40" s="6" t="s">
        <v>104</v>
      </c>
      <c r="B40" s="17">
        <v>3.8408602150537634</v>
      </c>
      <c r="D40" s="17" t="s">
        <v>104</v>
      </c>
      <c r="E40" s="7">
        <v>4.7155172413793105</v>
      </c>
    </row>
    <row r="41" spans="1:5" x14ac:dyDescent="0.3">
      <c r="A41" s="6" t="s">
        <v>105</v>
      </c>
      <c r="B41" s="17">
        <v>5.3038810315099841E-2</v>
      </c>
      <c r="D41" s="17" t="s">
        <v>105</v>
      </c>
      <c r="E41" s="7">
        <v>9.5739216094241894E-2</v>
      </c>
    </row>
    <row r="42" spans="1:5" x14ac:dyDescent="0.3">
      <c r="A42" s="6" t="s">
        <v>106</v>
      </c>
      <c r="B42" s="17">
        <v>3</v>
      </c>
      <c r="D42" s="17" t="s">
        <v>106</v>
      </c>
      <c r="E42" s="7">
        <v>4</v>
      </c>
    </row>
    <row r="43" spans="1:5" x14ac:dyDescent="0.3">
      <c r="A43" s="6" t="s">
        <v>107</v>
      </c>
      <c r="B43" s="17">
        <v>3</v>
      </c>
      <c r="D43" s="17" t="s">
        <v>107</v>
      </c>
      <c r="E43" s="7">
        <v>4</v>
      </c>
    </row>
    <row r="44" spans="1:5" x14ac:dyDescent="0.3">
      <c r="A44" s="6" t="s">
        <v>108</v>
      </c>
      <c r="B44" s="17">
        <v>1.6174663278307408</v>
      </c>
      <c r="D44" s="17" t="s">
        <v>108</v>
      </c>
      <c r="E44" s="7">
        <v>1.4582562942140409</v>
      </c>
    </row>
    <row r="45" spans="1:5" x14ac:dyDescent="0.3">
      <c r="A45" s="6" t="s">
        <v>109</v>
      </c>
      <c r="B45" s="17">
        <v>2.6161973216662613</v>
      </c>
      <c r="D45" s="17" t="s">
        <v>109</v>
      </c>
      <c r="E45" s="7">
        <v>2.1265114196148676</v>
      </c>
    </row>
    <row r="46" spans="1:5" x14ac:dyDescent="0.3">
      <c r="A46" s="6" t="s">
        <v>110</v>
      </c>
      <c r="B46" s="17">
        <v>3.9228321152087999</v>
      </c>
      <c r="D46" s="17" t="s">
        <v>110</v>
      </c>
      <c r="E46" s="7">
        <v>0.35981081481024102</v>
      </c>
    </row>
    <row r="47" spans="1:5" x14ac:dyDescent="0.3">
      <c r="A47" s="6" t="s">
        <v>111</v>
      </c>
      <c r="B47" s="17">
        <v>1.5958576243168732</v>
      </c>
      <c r="D47" s="17" t="s">
        <v>111</v>
      </c>
      <c r="E47" s="7">
        <v>0.6654540471393855</v>
      </c>
    </row>
    <row r="48" spans="1:5" x14ac:dyDescent="0.3">
      <c r="A48" s="6" t="s">
        <v>112</v>
      </c>
      <c r="B48" s="17">
        <v>11</v>
      </c>
      <c r="D48" s="17" t="s">
        <v>112</v>
      </c>
      <c r="E48" s="7">
        <v>8</v>
      </c>
    </row>
    <row r="49" spans="1:5" x14ac:dyDescent="0.3">
      <c r="A49" s="6" t="s">
        <v>113</v>
      </c>
      <c r="B49" s="17">
        <v>2</v>
      </c>
      <c r="D49" s="17" t="s">
        <v>113</v>
      </c>
      <c r="E49" s="7">
        <v>2</v>
      </c>
    </row>
    <row r="50" spans="1:5" x14ac:dyDescent="0.3">
      <c r="A50" s="6" t="s">
        <v>114</v>
      </c>
      <c r="B50" s="17">
        <v>13</v>
      </c>
      <c r="D50" s="17" t="s">
        <v>114</v>
      </c>
      <c r="E50" s="7">
        <v>10</v>
      </c>
    </row>
    <row r="51" spans="1:5" x14ac:dyDescent="0.3">
      <c r="A51" s="6" t="s">
        <v>115</v>
      </c>
      <c r="B51" s="17">
        <v>3572</v>
      </c>
      <c r="D51" s="17" t="s">
        <v>115</v>
      </c>
      <c r="E51" s="7">
        <v>1094</v>
      </c>
    </row>
    <row r="52" spans="1:5" ht="15" thickBot="1" x14ac:dyDescent="0.35">
      <c r="A52" s="8" t="s">
        <v>116</v>
      </c>
      <c r="B52" s="2">
        <v>930</v>
      </c>
      <c r="D52" s="2" t="s">
        <v>116</v>
      </c>
      <c r="E52" s="9">
        <v>232</v>
      </c>
    </row>
    <row r="53" spans="1:5" x14ac:dyDescent="0.3">
      <c r="A53" s="6"/>
      <c r="B53" s="17"/>
      <c r="D53" s="17"/>
      <c r="E53" s="7"/>
    </row>
    <row r="54" spans="1:5" x14ac:dyDescent="0.3">
      <c r="A54" s="6" t="s">
        <v>119</v>
      </c>
      <c r="B54" s="17">
        <f>QUARTILE('US202'!B:B,0)</f>
        <v>2</v>
      </c>
      <c r="D54" s="17" t="s">
        <v>119</v>
      </c>
      <c r="E54" s="7">
        <f>QUARTILE('US104'!B:B,0)</f>
        <v>2</v>
      </c>
    </row>
    <row r="55" spans="1:5" x14ac:dyDescent="0.3">
      <c r="A55" s="6" t="s">
        <v>117</v>
      </c>
      <c r="B55" s="17">
        <f>QUARTILE('US202'!B:B,1)</f>
        <v>3</v>
      </c>
      <c r="D55" s="17" t="s">
        <v>117</v>
      </c>
      <c r="E55" s="7">
        <f>QUARTILE('US104'!B:B,1)</f>
        <v>4</v>
      </c>
    </row>
    <row r="56" spans="1:5" x14ac:dyDescent="0.3">
      <c r="A56" s="6" t="s">
        <v>125</v>
      </c>
      <c r="B56" s="17">
        <f>QUARTILE('US202'!B:B,2)</f>
        <v>3</v>
      </c>
      <c r="D56" s="17" t="s">
        <v>125</v>
      </c>
      <c r="E56" s="7">
        <f>QUARTILE('US104'!B:B,2)</f>
        <v>4</v>
      </c>
    </row>
    <row r="57" spans="1:5" x14ac:dyDescent="0.3">
      <c r="A57" s="6" t="s">
        <v>118</v>
      </c>
      <c r="B57" s="17">
        <f>QUARTILE('US202'!B:B,3)</f>
        <v>5</v>
      </c>
      <c r="D57" s="17" t="s">
        <v>118</v>
      </c>
      <c r="E57" s="7">
        <f>QUARTILE('US104'!B:B,3)</f>
        <v>6</v>
      </c>
    </row>
    <row r="58" spans="1:5" x14ac:dyDescent="0.3">
      <c r="A58" s="6" t="s">
        <v>120</v>
      </c>
      <c r="B58" s="17">
        <f>QUARTILE('US202'!B:B,4)</f>
        <v>13</v>
      </c>
      <c r="D58" s="17" t="s">
        <v>120</v>
      </c>
      <c r="E58" s="7">
        <f>QUARTILE('US104'!B:B,4)</f>
        <v>10</v>
      </c>
    </row>
    <row r="59" spans="1:5" x14ac:dyDescent="0.3">
      <c r="A59" s="6"/>
      <c r="B59" s="17"/>
      <c r="D59" s="17"/>
      <c r="E59" s="7"/>
    </row>
    <row r="60" spans="1:5" x14ac:dyDescent="0.3">
      <c r="A60" s="6" t="s">
        <v>121</v>
      </c>
      <c r="B60" s="17">
        <f>B55-B54</f>
        <v>1</v>
      </c>
      <c r="D60" s="17" t="s">
        <v>121</v>
      </c>
      <c r="E60" s="7">
        <f>E55-E54</f>
        <v>2</v>
      </c>
    </row>
    <row r="61" spans="1:5" x14ac:dyDescent="0.3">
      <c r="A61" s="6" t="s">
        <v>122</v>
      </c>
      <c r="B61" s="17">
        <f>B56-B55</f>
        <v>0</v>
      </c>
      <c r="D61" s="17" t="s">
        <v>122</v>
      </c>
      <c r="E61" s="7">
        <f>E56-E55</f>
        <v>0</v>
      </c>
    </row>
    <row r="62" spans="1:5" x14ac:dyDescent="0.3">
      <c r="A62" s="6" t="s">
        <v>123</v>
      </c>
      <c r="B62" s="17">
        <f>B57-B56</f>
        <v>2</v>
      </c>
      <c r="D62" s="17" t="s">
        <v>123</v>
      </c>
      <c r="E62" s="7">
        <f>E57-E56</f>
        <v>2</v>
      </c>
    </row>
    <row r="63" spans="1:5" x14ac:dyDescent="0.3">
      <c r="A63" s="6" t="s">
        <v>124</v>
      </c>
      <c r="B63" s="17">
        <f>B58-B57</f>
        <v>8</v>
      </c>
      <c r="D63" s="17" t="s">
        <v>124</v>
      </c>
      <c r="E63" s="7">
        <f>E58-E57</f>
        <v>4</v>
      </c>
    </row>
    <row r="64" spans="1:5" x14ac:dyDescent="0.3">
      <c r="A64" s="6"/>
      <c r="B64" s="17"/>
      <c r="D64" s="17"/>
      <c r="E64" s="7"/>
    </row>
    <row r="65" spans="1:5" x14ac:dyDescent="0.3">
      <c r="A65" s="6" t="s">
        <v>126</v>
      </c>
      <c r="B65" s="17"/>
      <c r="D65" s="17" t="s">
        <v>126</v>
      </c>
      <c r="E65" s="7"/>
    </row>
    <row r="66" spans="1:5" x14ac:dyDescent="0.3">
      <c r="A66" s="6"/>
      <c r="B66" s="17"/>
      <c r="D66" s="17"/>
      <c r="E66" s="7"/>
    </row>
    <row r="67" spans="1:5" x14ac:dyDescent="0.3">
      <c r="A67" s="6" t="s">
        <v>117</v>
      </c>
      <c r="B67" s="17">
        <f>B55</f>
        <v>3</v>
      </c>
      <c r="D67" s="17" t="s">
        <v>117</v>
      </c>
      <c r="E67" s="7">
        <f>E55</f>
        <v>4</v>
      </c>
    </row>
    <row r="68" spans="1:5" x14ac:dyDescent="0.3">
      <c r="A68" s="6" t="s">
        <v>118</v>
      </c>
      <c r="B68" s="17">
        <f>B57</f>
        <v>5</v>
      </c>
      <c r="D68" s="17" t="s">
        <v>118</v>
      </c>
      <c r="E68" s="7">
        <f>E57</f>
        <v>6</v>
      </c>
    </row>
    <row r="69" spans="1:5" x14ac:dyDescent="0.3">
      <c r="A69" s="6" t="s">
        <v>127</v>
      </c>
      <c r="B69" s="17">
        <f>B68-B67</f>
        <v>2</v>
      </c>
      <c r="D69" s="17" t="s">
        <v>127</v>
      </c>
      <c r="E69" s="7">
        <f>E68-E67</f>
        <v>2</v>
      </c>
    </row>
    <row r="70" spans="1:5" x14ac:dyDescent="0.3">
      <c r="A70" s="6" t="s">
        <v>128</v>
      </c>
      <c r="B70" s="17">
        <f>B67-B69*1.5</f>
        <v>0</v>
      </c>
      <c r="D70" s="17" t="s">
        <v>128</v>
      </c>
      <c r="E70" s="7">
        <f>E67-E69*1.5</f>
        <v>1</v>
      </c>
    </row>
    <row r="71" spans="1:5" ht="15" thickBot="1" x14ac:dyDescent="0.35">
      <c r="A71" s="8" t="s">
        <v>129</v>
      </c>
      <c r="B71" s="2">
        <f>B68+B69*1.5</f>
        <v>8</v>
      </c>
      <c r="C71" s="18"/>
      <c r="D71" s="2" t="s">
        <v>129</v>
      </c>
      <c r="E71" s="9">
        <f>E68+E69*1.5</f>
        <v>9</v>
      </c>
    </row>
    <row r="72" spans="1:5" ht="15" thickBot="1" x14ac:dyDescent="0.35"/>
    <row r="73" spans="1:5" ht="15" thickBot="1" x14ac:dyDescent="0.35">
      <c r="A73" s="40" t="s">
        <v>251</v>
      </c>
      <c r="B73" s="41"/>
      <c r="C73" s="13"/>
      <c r="D73" s="14" t="s">
        <v>252</v>
      </c>
      <c r="E73" s="5"/>
    </row>
    <row r="74" spans="1:5" x14ac:dyDescent="0.3">
      <c r="A74" s="22" t="s">
        <v>244</v>
      </c>
      <c r="B74" s="21"/>
      <c r="D74" s="21" t="s">
        <v>244</v>
      </c>
      <c r="E74" s="23"/>
    </row>
    <row r="75" spans="1:5" x14ac:dyDescent="0.3">
      <c r="A75" s="24"/>
      <c r="B75" s="19"/>
      <c r="D75" s="19"/>
      <c r="E75" s="25"/>
    </row>
    <row r="76" spans="1:5" x14ac:dyDescent="0.3">
      <c r="A76" s="24" t="s">
        <v>104</v>
      </c>
      <c r="B76" s="19">
        <v>9.0909090909090917</v>
      </c>
      <c r="D76" s="19" t="s">
        <v>104</v>
      </c>
      <c r="E76" s="25">
        <v>11.111111111111109</v>
      </c>
    </row>
    <row r="77" spans="1:5" x14ac:dyDescent="0.3">
      <c r="A77" s="24" t="s">
        <v>105</v>
      </c>
      <c r="B77" s="19">
        <v>2.2134044414824952</v>
      </c>
      <c r="D77" s="19" t="s">
        <v>105</v>
      </c>
      <c r="E77" s="25">
        <v>3.2375619099178814</v>
      </c>
    </row>
    <row r="78" spans="1:5" x14ac:dyDescent="0.3">
      <c r="A78" s="24" t="s">
        <v>106</v>
      </c>
      <c r="B78" s="19">
        <v>6.9997279898449545</v>
      </c>
      <c r="D78" s="19" t="s">
        <v>106</v>
      </c>
      <c r="E78" s="25">
        <v>8.5751731885414717</v>
      </c>
    </row>
    <row r="79" spans="1:5" x14ac:dyDescent="0.3">
      <c r="A79" s="24" t="s">
        <v>107</v>
      </c>
      <c r="B79" s="19" t="e">
        <v>#N/A</v>
      </c>
      <c r="D79" s="19" t="s">
        <v>107</v>
      </c>
      <c r="E79" s="25" t="e">
        <v>#N/A</v>
      </c>
    </row>
    <row r="80" spans="1:5" x14ac:dyDescent="0.3">
      <c r="A80" s="24" t="s">
        <v>108</v>
      </c>
      <c r="B80" s="19">
        <v>7.3410320417035919</v>
      </c>
      <c r="D80" s="19" t="s">
        <v>108</v>
      </c>
      <c r="E80" s="25">
        <v>9.7126857297536446</v>
      </c>
    </row>
    <row r="81" spans="1:5" x14ac:dyDescent="0.3">
      <c r="A81" s="24" t="s">
        <v>109</v>
      </c>
      <c r="B81" s="19">
        <v>53.890751437318805</v>
      </c>
      <c r="D81" s="19" t="s">
        <v>109</v>
      </c>
      <c r="E81" s="25">
        <v>94.336264084960078</v>
      </c>
    </row>
    <row r="82" spans="1:5" x14ac:dyDescent="0.3">
      <c r="A82" s="24" t="s">
        <v>110</v>
      </c>
      <c r="B82" s="19">
        <v>-1.8104304640620743</v>
      </c>
      <c r="D82" s="19" t="s">
        <v>110</v>
      </c>
      <c r="E82" s="25">
        <v>-0.30094882039403892</v>
      </c>
    </row>
    <row r="83" spans="1:5" x14ac:dyDescent="0.3">
      <c r="A83" s="24" t="s">
        <v>111</v>
      </c>
      <c r="B83" s="19">
        <v>0.30345498266849286</v>
      </c>
      <c r="D83" s="19" t="s">
        <v>111</v>
      </c>
      <c r="E83" s="25">
        <v>0.7949507127515375</v>
      </c>
    </row>
    <row r="84" spans="1:5" x14ac:dyDescent="0.3">
      <c r="A84" s="24" t="s">
        <v>112</v>
      </c>
      <c r="B84" s="19">
        <v>18.297216429413364</v>
      </c>
      <c r="D84" s="19" t="s">
        <v>112</v>
      </c>
      <c r="E84" s="25">
        <v>28.702490170380077</v>
      </c>
    </row>
    <row r="85" spans="1:5" x14ac:dyDescent="0.3">
      <c r="A85" s="24" t="s">
        <v>113</v>
      </c>
      <c r="B85" s="19">
        <v>0.9339015323238733</v>
      </c>
      <c r="D85" s="19" t="s">
        <v>113</v>
      </c>
      <c r="E85" s="25">
        <v>0.48680022467702683</v>
      </c>
    </row>
    <row r="86" spans="1:5" x14ac:dyDescent="0.3">
      <c r="A86" s="24" t="s">
        <v>114</v>
      </c>
      <c r="B86" s="19">
        <v>19.231117961737237</v>
      </c>
      <c r="D86" s="19" t="s">
        <v>114</v>
      </c>
      <c r="E86" s="25">
        <v>29.189290395057103</v>
      </c>
    </row>
    <row r="87" spans="1:5" x14ac:dyDescent="0.3">
      <c r="A87" s="24" t="s">
        <v>115</v>
      </c>
      <c r="B87" s="19">
        <v>100</v>
      </c>
      <c r="D87" s="19" t="s">
        <v>115</v>
      </c>
      <c r="E87" s="25">
        <v>99.999999999999986</v>
      </c>
    </row>
    <row r="88" spans="1:5" ht="15" thickBot="1" x14ac:dyDescent="0.35">
      <c r="A88" s="26" t="s">
        <v>116</v>
      </c>
      <c r="B88" s="20">
        <v>11</v>
      </c>
      <c r="C88" s="18"/>
      <c r="D88" s="20" t="s">
        <v>116</v>
      </c>
      <c r="E88" s="27">
        <v>9</v>
      </c>
    </row>
    <row r="90" spans="1:5" x14ac:dyDescent="0.3">
      <c r="A90" s="17"/>
      <c r="B90" s="17"/>
      <c r="C90" s="17"/>
      <c r="D90" s="17"/>
      <c r="E90" s="17"/>
    </row>
    <row r="91" spans="1:5" x14ac:dyDescent="0.3">
      <c r="A91" s="17"/>
      <c r="B91" s="17"/>
      <c r="C91" s="17"/>
      <c r="D91" s="17"/>
      <c r="E91" s="17"/>
    </row>
    <row r="92" spans="1:5" x14ac:dyDescent="0.3">
      <c r="A92" s="17"/>
      <c r="B92" s="17"/>
      <c r="C92" s="17"/>
      <c r="D92" s="17"/>
      <c r="E92" s="17"/>
    </row>
    <row r="93" spans="1:5" x14ac:dyDescent="0.3">
      <c r="A93" s="17"/>
      <c r="B93" s="17"/>
      <c r="C93" s="17"/>
      <c r="D93" s="17"/>
      <c r="E93" s="17"/>
    </row>
    <row r="94" spans="1:5" x14ac:dyDescent="0.3">
      <c r="A94" s="17"/>
      <c r="B94" s="17"/>
      <c r="C94" s="17"/>
      <c r="D94" s="17"/>
      <c r="E94" s="17"/>
    </row>
    <row r="95" spans="1:5" x14ac:dyDescent="0.3">
      <c r="A95" s="17"/>
      <c r="B95" s="17"/>
      <c r="C95" s="17"/>
      <c r="D95" s="17"/>
      <c r="E95" s="17"/>
    </row>
    <row r="96" spans="1:5" x14ac:dyDescent="0.3">
      <c r="A96" s="17"/>
      <c r="B96" s="17"/>
      <c r="C96" s="17"/>
      <c r="D96" s="17"/>
      <c r="E96" s="17"/>
    </row>
    <row r="97" spans="1:5" x14ac:dyDescent="0.3">
      <c r="A97" s="17"/>
      <c r="B97" s="17"/>
      <c r="C97" s="17"/>
      <c r="D97" s="17"/>
      <c r="E97" s="17"/>
    </row>
    <row r="98" spans="1:5" x14ac:dyDescent="0.3">
      <c r="A98" s="17"/>
      <c r="B98" s="17"/>
      <c r="C98" s="17"/>
      <c r="D98" s="17"/>
      <c r="E98" s="17"/>
    </row>
    <row r="99" spans="1:5" x14ac:dyDescent="0.3">
      <c r="A99" s="17"/>
      <c r="B99" s="17"/>
      <c r="C99" s="17"/>
      <c r="D99" s="17"/>
      <c r="E99" s="17"/>
    </row>
    <row r="100" spans="1:5" x14ac:dyDescent="0.3">
      <c r="A100" s="17"/>
      <c r="B100" s="17"/>
      <c r="C100" s="17"/>
      <c r="D100" s="17"/>
      <c r="E100" s="17"/>
    </row>
    <row r="101" spans="1:5" x14ac:dyDescent="0.3">
      <c r="A101" s="17"/>
      <c r="B101" s="17"/>
      <c r="C101" s="17"/>
      <c r="D101" s="17"/>
      <c r="E101" s="17"/>
    </row>
    <row r="102" spans="1:5" x14ac:dyDescent="0.3">
      <c r="A102" s="17"/>
      <c r="B102" s="17"/>
      <c r="C102" s="17"/>
      <c r="D102" s="17"/>
      <c r="E102" s="17"/>
    </row>
    <row r="103" spans="1:5" x14ac:dyDescent="0.3">
      <c r="A103" s="17"/>
      <c r="B103" s="17"/>
      <c r="C103" s="17"/>
      <c r="D103" s="17"/>
      <c r="E103" s="17"/>
    </row>
    <row r="104" spans="1:5" x14ac:dyDescent="0.3">
      <c r="A104" s="17"/>
      <c r="B104" s="17"/>
      <c r="C104" s="17"/>
      <c r="D104" s="17"/>
      <c r="E104" s="17"/>
    </row>
    <row r="105" spans="1:5" x14ac:dyDescent="0.3">
      <c r="A105" s="17"/>
      <c r="B105" s="17"/>
      <c r="C105" s="17"/>
      <c r="D105" s="17"/>
      <c r="E105" s="17"/>
    </row>
    <row r="106" spans="1:5" x14ac:dyDescent="0.3">
      <c r="A106" s="17"/>
      <c r="B106" s="17"/>
      <c r="C106" s="17"/>
      <c r="D106" s="17"/>
      <c r="E106" s="17"/>
    </row>
    <row r="107" spans="1:5" x14ac:dyDescent="0.3">
      <c r="A107" s="17"/>
      <c r="B107" s="17"/>
      <c r="C107" s="17"/>
      <c r="D107" s="17"/>
      <c r="E107" s="17"/>
    </row>
    <row r="108" spans="1:5" x14ac:dyDescent="0.3">
      <c r="A108" s="17"/>
      <c r="B108" s="17"/>
      <c r="C108" s="17"/>
      <c r="D108" s="17"/>
      <c r="E108" s="17"/>
    </row>
    <row r="109" spans="1:5" x14ac:dyDescent="0.3">
      <c r="A109" s="17"/>
      <c r="B109" s="17"/>
      <c r="C109" s="17"/>
      <c r="D109" s="17"/>
      <c r="E109" s="17"/>
    </row>
    <row r="110" spans="1:5" x14ac:dyDescent="0.3">
      <c r="A110" s="17"/>
      <c r="B110" s="17"/>
      <c r="C110" s="17"/>
      <c r="D110" s="17"/>
      <c r="E110" s="17"/>
    </row>
    <row r="111" spans="1:5" x14ac:dyDescent="0.3">
      <c r="A111" s="17"/>
      <c r="B111" s="17"/>
      <c r="C111" s="17"/>
      <c r="D111" s="17"/>
      <c r="E111" s="17"/>
    </row>
    <row r="112" spans="1:5" x14ac:dyDescent="0.3">
      <c r="A112" s="17"/>
      <c r="B112" s="17"/>
      <c r="C112" s="17"/>
      <c r="D112" s="17"/>
      <c r="E112" s="17"/>
    </row>
    <row r="113" spans="1:5" x14ac:dyDescent="0.3">
      <c r="A113" s="17"/>
      <c r="B113" s="17"/>
      <c r="C113" s="17"/>
      <c r="D113" s="17"/>
      <c r="E113" s="17"/>
    </row>
    <row r="114" spans="1:5" x14ac:dyDescent="0.3">
      <c r="A114" s="17"/>
      <c r="B114" s="17"/>
      <c r="C114" s="17"/>
      <c r="D114" s="17"/>
      <c r="E114" s="17"/>
    </row>
    <row r="115" spans="1:5" x14ac:dyDescent="0.3">
      <c r="A115" s="17"/>
      <c r="B115" s="17"/>
      <c r="C115" s="17"/>
      <c r="D115" s="17"/>
      <c r="E115" s="17"/>
    </row>
    <row r="116" spans="1:5" x14ac:dyDescent="0.3">
      <c r="A116" s="17"/>
      <c r="B116" s="17"/>
      <c r="C116" s="17"/>
      <c r="D116" s="17"/>
      <c r="E116" s="17"/>
    </row>
    <row r="117" spans="1:5" x14ac:dyDescent="0.3">
      <c r="A117" s="17"/>
      <c r="B117" s="17"/>
      <c r="C117" s="17"/>
      <c r="D117" s="17"/>
      <c r="E117" s="17"/>
    </row>
    <row r="118" spans="1:5" x14ac:dyDescent="0.3">
      <c r="A118" s="17"/>
      <c r="B118" s="17"/>
      <c r="C118" s="17"/>
      <c r="D118" s="17"/>
      <c r="E118" s="17"/>
    </row>
    <row r="119" spans="1:5" x14ac:dyDescent="0.3">
      <c r="A119" s="17"/>
      <c r="B119" s="17"/>
      <c r="C119" s="17"/>
      <c r="D119" s="17"/>
      <c r="E119" s="17"/>
    </row>
    <row r="120" spans="1:5" x14ac:dyDescent="0.3">
      <c r="A120" s="17"/>
      <c r="B120" s="17"/>
      <c r="C120" s="17"/>
      <c r="D120" s="17"/>
      <c r="E120" s="17"/>
    </row>
    <row r="121" spans="1:5" x14ac:dyDescent="0.3">
      <c r="A121" s="17"/>
      <c r="B121" s="17"/>
      <c r="C121" s="17"/>
      <c r="D121" s="17"/>
      <c r="E121" s="17"/>
    </row>
    <row r="122" spans="1:5" x14ac:dyDescent="0.3">
      <c r="A122" s="17"/>
      <c r="B122" s="17"/>
      <c r="C122" s="17"/>
      <c r="D122" s="17"/>
      <c r="E122" s="17"/>
    </row>
    <row r="123" spans="1:5" x14ac:dyDescent="0.3">
      <c r="A123" s="17"/>
      <c r="B123" s="17"/>
      <c r="C123" s="17"/>
      <c r="D123" s="17"/>
      <c r="E123" s="17"/>
    </row>
    <row r="124" spans="1:5" x14ac:dyDescent="0.3">
      <c r="A124" s="17"/>
      <c r="B124" s="17"/>
      <c r="C124" s="17"/>
      <c r="D124" s="17"/>
      <c r="E124" s="17"/>
    </row>
    <row r="125" spans="1:5" x14ac:dyDescent="0.3">
      <c r="A125" s="17"/>
      <c r="B125" s="17"/>
      <c r="C125" s="17"/>
      <c r="D125" s="17"/>
      <c r="E125" s="17"/>
    </row>
    <row r="126" spans="1:5" x14ac:dyDescent="0.3">
      <c r="A126" s="17"/>
      <c r="B126" s="17"/>
      <c r="C126" s="17"/>
      <c r="D126" s="17"/>
      <c r="E126" s="17"/>
    </row>
    <row r="127" spans="1:5" x14ac:dyDescent="0.3">
      <c r="A127" s="17"/>
      <c r="B127" s="17"/>
      <c r="C127" s="17"/>
      <c r="D127" s="17"/>
      <c r="E127" s="17"/>
    </row>
    <row r="128" spans="1:5" x14ac:dyDescent="0.3">
      <c r="A128" s="17"/>
      <c r="B128" s="17"/>
      <c r="C128" s="17"/>
      <c r="D128" s="17"/>
      <c r="E128" s="17"/>
    </row>
    <row r="129" spans="1:5" x14ac:dyDescent="0.3">
      <c r="A129" s="17"/>
      <c r="B129" s="17"/>
      <c r="C129" s="17"/>
      <c r="D129" s="17"/>
      <c r="E129" s="17"/>
    </row>
    <row r="130" spans="1:5" x14ac:dyDescent="0.3">
      <c r="A130" s="17"/>
      <c r="B130" s="17"/>
      <c r="C130" s="17"/>
      <c r="D130" s="17"/>
      <c r="E130" s="17"/>
    </row>
    <row r="131" spans="1:5" x14ac:dyDescent="0.3">
      <c r="A131" s="17"/>
      <c r="B131" s="17"/>
      <c r="C131" s="17"/>
      <c r="D131" s="17"/>
      <c r="E131" s="17"/>
    </row>
    <row r="132" spans="1:5" x14ac:dyDescent="0.3">
      <c r="A132" s="17"/>
      <c r="B132" s="17"/>
      <c r="C132" s="17"/>
      <c r="D132" s="17"/>
      <c r="E132" s="17"/>
    </row>
    <row r="133" spans="1:5" x14ac:dyDescent="0.3">
      <c r="A133" s="17"/>
      <c r="B133" s="17"/>
      <c r="C133" s="17"/>
      <c r="D133" s="17"/>
      <c r="E133" s="17"/>
    </row>
    <row r="134" spans="1:5" x14ac:dyDescent="0.3">
      <c r="A134" s="17"/>
      <c r="B134" s="17"/>
      <c r="C134" s="17"/>
      <c r="D134" s="17"/>
      <c r="E134" s="17"/>
    </row>
    <row r="135" spans="1:5" x14ac:dyDescent="0.3">
      <c r="A135" s="17"/>
      <c r="B135" s="17"/>
      <c r="C135" s="17"/>
      <c r="D135" s="17"/>
      <c r="E135" s="17"/>
    </row>
    <row r="136" spans="1:5" x14ac:dyDescent="0.3">
      <c r="A136" s="17"/>
      <c r="B136" s="17"/>
      <c r="C136" s="17"/>
      <c r="D136" s="17"/>
      <c r="E136" s="17"/>
    </row>
    <row r="137" spans="1:5" x14ac:dyDescent="0.3">
      <c r="A137" s="17"/>
      <c r="B137" s="17"/>
      <c r="C137" s="17"/>
      <c r="D137" s="17"/>
      <c r="E137" s="17"/>
    </row>
    <row r="138" spans="1:5" x14ac:dyDescent="0.3">
      <c r="A138" s="17"/>
      <c r="B138" s="17"/>
      <c r="C138" s="17"/>
      <c r="D138" s="17"/>
      <c r="E138" s="17"/>
    </row>
    <row r="139" spans="1:5" x14ac:dyDescent="0.3">
      <c r="A139" s="17"/>
      <c r="B139" s="17"/>
      <c r="C139" s="17"/>
      <c r="D139" s="17"/>
      <c r="E139" s="17"/>
    </row>
    <row r="140" spans="1:5" x14ac:dyDescent="0.3">
      <c r="A140" s="17"/>
      <c r="B140" s="17"/>
      <c r="C140" s="17"/>
      <c r="D140" s="17"/>
      <c r="E140" s="17"/>
    </row>
    <row r="141" spans="1:5" x14ac:dyDescent="0.3">
      <c r="A141" s="17"/>
      <c r="B141" s="17"/>
      <c r="C141" s="17"/>
      <c r="D141" s="17"/>
      <c r="E141" s="17"/>
    </row>
    <row r="142" spans="1:5" x14ac:dyDescent="0.3">
      <c r="A142" s="17"/>
      <c r="B142" s="17"/>
      <c r="C142" s="17"/>
      <c r="D142" s="17"/>
      <c r="E142" s="17"/>
    </row>
    <row r="143" spans="1:5" x14ac:dyDescent="0.3">
      <c r="A143" s="17"/>
      <c r="B143" s="17"/>
      <c r="C143" s="17"/>
      <c r="D143" s="17"/>
      <c r="E143" s="17"/>
    </row>
    <row r="144" spans="1:5" x14ac:dyDescent="0.3">
      <c r="A144" s="17"/>
      <c r="B144" s="17"/>
      <c r="C144" s="17"/>
      <c r="D144" s="17"/>
      <c r="E144" s="17"/>
    </row>
    <row r="145" spans="1:5" x14ac:dyDescent="0.3">
      <c r="A145" s="17"/>
      <c r="B145" s="17"/>
      <c r="C145" s="17"/>
      <c r="D145" s="17"/>
      <c r="E145" s="17"/>
    </row>
    <row r="146" spans="1:5" x14ac:dyDescent="0.3">
      <c r="A146" s="17"/>
      <c r="B146" s="17"/>
      <c r="C146" s="17"/>
      <c r="D146" s="17"/>
      <c r="E146" s="17"/>
    </row>
    <row r="147" spans="1:5" x14ac:dyDescent="0.3">
      <c r="A147" s="17"/>
      <c r="B147" s="17"/>
      <c r="C147" s="17"/>
      <c r="D147" s="17"/>
      <c r="E147" s="17"/>
    </row>
    <row r="148" spans="1:5" x14ac:dyDescent="0.3">
      <c r="A148" s="17"/>
      <c r="B148" s="17"/>
      <c r="C148" s="17"/>
      <c r="D148" s="17"/>
      <c r="E148" s="17"/>
    </row>
    <row r="149" spans="1:5" x14ac:dyDescent="0.3">
      <c r="A149" s="17"/>
      <c r="B149" s="17"/>
      <c r="C149" s="17"/>
      <c r="D149" s="17"/>
      <c r="E149" s="17"/>
    </row>
    <row r="150" spans="1:5" x14ac:dyDescent="0.3">
      <c r="A150" s="17"/>
      <c r="B150" s="17"/>
      <c r="C150" s="17"/>
      <c r="D150" s="17"/>
      <c r="E150" s="17"/>
    </row>
    <row r="151" spans="1:5" x14ac:dyDescent="0.3">
      <c r="A151" s="17"/>
      <c r="B151" s="17"/>
      <c r="C151" s="17"/>
      <c r="D151" s="17"/>
      <c r="E151" s="17"/>
    </row>
    <row r="152" spans="1:5" x14ac:dyDescent="0.3">
      <c r="A152" s="17"/>
      <c r="B152" s="17"/>
      <c r="C152" s="17"/>
      <c r="D152" s="17"/>
      <c r="E152" s="17"/>
    </row>
    <row r="153" spans="1:5" x14ac:dyDescent="0.3">
      <c r="A153" s="17"/>
      <c r="B153" s="17"/>
      <c r="C153" s="17"/>
      <c r="D153" s="17"/>
      <c r="E153" s="17"/>
    </row>
    <row r="154" spans="1:5" x14ac:dyDescent="0.3">
      <c r="A154" s="17"/>
      <c r="B154" s="17"/>
      <c r="C154" s="17"/>
      <c r="D154" s="17"/>
      <c r="E154" s="17"/>
    </row>
    <row r="155" spans="1:5" x14ac:dyDescent="0.3">
      <c r="A155" s="17"/>
      <c r="B155" s="17"/>
      <c r="C155" s="17"/>
      <c r="D155" s="17"/>
      <c r="E155" s="17"/>
    </row>
    <row r="156" spans="1:5" x14ac:dyDescent="0.3">
      <c r="A156" s="17"/>
      <c r="B156" s="17"/>
      <c r="C156" s="17"/>
      <c r="D156" s="17"/>
      <c r="E156" s="17"/>
    </row>
    <row r="157" spans="1:5" x14ac:dyDescent="0.3">
      <c r="A157" s="17"/>
      <c r="B157" s="17"/>
      <c r="C157" s="17"/>
      <c r="D157" s="17"/>
      <c r="E157" s="17"/>
    </row>
    <row r="158" spans="1:5" x14ac:dyDescent="0.3">
      <c r="A158" s="17"/>
      <c r="B158" s="17"/>
      <c r="C158" s="17"/>
      <c r="D158" s="17"/>
      <c r="E158" s="17"/>
    </row>
    <row r="159" spans="1:5" x14ac:dyDescent="0.3">
      <c r="A159" s="17"/>
      <c r="B159" s="17"/>
      <c r="C159" s="17"/>
      <c r="D159" s="17"/>
      <c r="E159" s="17"/>
    </row>
    <row r="160" spans="1:5" x14ac:dyDescent="0.3">
      <c r="A160" s="17"/>
      <c r="B160" s="17"/>
      <c r="C160" s="17"/>
      <c r="D160" s="17"/>
      <c r="E160" s="17"/>
    </row>
    <row r="161" spans="1:5" x14ac:dyDescent="0.3">
      <c r="A161" s="17"/>
      <c r="B161" s="17"/>
      <c r="C161" s="17"/>
      <c r="D161" s="17"/>
      <c r="E161" s="17"/>
    </row>
    <row r="162" spans="1:5" x14ac:dyDescent="0.3">
      <c r="A162" s="17"/>
      <c r="B162" s="17"/>
      <c r="C162" s="17"/>
      <c r="D162" s="17"/>
      <c r="E162" s="17"/>
    </row>
    <row r="163" spans="1:5" x14ac:dyDescent="0.3">
      <c r="A163" s="17"/>
      <c r="B163" s="17"/>
      <c r="C163" s="17"/>
      <c r="D163" s="17"/>
      <c r="E163" s="17"/>
    </row>
    <row r="164" spans="1:5" x14ac:dyDescent="0.3">
      <c r="A164" s="17"/>
      <c r="B164" s="17"/>
      <c r="C164" s="17"/>
      <c r="D164" s="17"/>
      <c r="E164" s="17"/>
    </row>
    <row r="165" spans="1:5" x14ac:dyDescent="0.3">
      <c r="A165" s="17"/>
      <c r="B165" s="17"/>
      <c r="C165" s="17"/>
      <c r="D165" s="17"/>
      <c r="E165" s="17"/>
    </row>
    <row r="166" spans="1:5" x14ac:dyDescent="0.3">
      <c r="A166" s="17"/>
      <c r="B166" s="17"/>
      <c r="C166" s="17"/>
      <c r="D166" s="17"/>
      <c r="E166" s="17"/>
    </row>
    <row r="167" spans="1:5" x14ac:dyDescent="0.3">
      <c r="A167" s="17"/>
      <c r="B167" s="17"/>
      <c r="C167" s="17"/>
      <c r="D167" s="17"/>
      <c r="E167" s="17"/>
    </row>
    <row r="168" spans="1:5" x14ac:dyDescent="0.3">
      <c r="A168" s="17"/>
      <c r="B168" s="17"/>
      <c r="C168" s="17"/>
      <c r="D168" s="17"/>
      <c r="E168" s="17"/>
    </row>
    <row r="169" spans="1:5" x14ac:dyDescent="0.3">
      <c r="A169" s="17"/>
      <c r="B169" s="17"/>
      <c r="C169" s="17"/>
      <c r="D169" s="17"/>
      <c r="E169" s="17"/>
    </row>
    <row r="170" spans="1:5" x14ac:dyDescent="0.3">
      <c r="A170" s="17"/>
      <c r="B170" s="17"/>
      <c r="C170" s="17"/>
      <c r="D170" s="17"/>
      <c r="E170" s="17"/>
    </row>
    <row r="171" spans="1:5" x14ac:dyDescent="0.3">
      <c r="A171" s="17"/>
      <c r="B171" s="17"/>
      <c r="C171" s="17"/>
      <c r="D171" s="17"/>
      <c r="E171" s="17"/>
    </row>
    <row r="172" spans="1:5" x14ac:dyDescent="0.3">
      <c r="A172" s="17"/>
      <c r="B172" s="17"/>
      <c r="C172" s="17"/>
      <c r="D172" s="17"/>
      <c r="E172" s="17"/>
    </row>
    <row r="173" spans="1:5" x14ac:dyDescent="0.3">
      <c r="A173" s="17"/>
      <c r="B173" s="17"/>
      <c r="C173" s="17"/>
      <c r="D173" s="17"/>
      <c r="E173" s="17"/>
    </row>
    <row r="174" spans="1:5" x14ac:dyDescent="0.3">
      <c r="A174" s="17"/>
      <c r="B174" s="17"/>
      <c r="C174" s="17"/>
      <c r="D174" s="17"/>
      <c r="E174" s="17"/>
    </row>
    <row r="175" spans="1:5" x14ac:dyDescent="0.3">
      <c r="A175" s="17"/>
      <c r="B175" s="17"/>
      <c r="C175" s="17"/>
      <c r="D175" s="17"/>
      <c r="E175" s="17"/>
    </row>
    <row r="176" spans="1:5" x14ac:dyDescent="0.3">
      <c r="A176" s="17"/>
      <c r="B176" s="17"/>
      <c r="C176" s="17"/>
      <c r="D176" s="17"/>
      <c r="E176" s="17"/>
    </row>
    <row r="177" spans="1:5" x14ac:dyDescent="0.3">
      <c r="A177" s="17"/>
      <c r="B177" s="17"/>
      <c r="C177" s="17"/>
      <c r="D177" s="17"/>
      <c r="E177" s="17"/>
    </row>
    <row r="178" spans="1:5" x14ac:dyDescent="0.3">
      <c r="A178" s="17"/>
      <c r="B178" s="17"/>
      <c r="C178" s="17"/>
      <c r="D178" s="17"/>
      <c r="E178" s="17"/>
    </row>
    <row r="179" spans="1:5" x14ac:dyDescent="0.3">
      <c r="A179" s="17"/>
      <c r="B179" s="17"/>
      <c r="C179" s="17"/>
      <c r="D179" s="17"/>
      <c r="E179" s="17"/>
    </row>
    <row r="180" spans="1:5" x14ac:dyDescent="0.3">
      <c r="A180" s="17"/>
      <c r="B180" s="17"/>
      <c r="C180" s="17"/>
      <c r="D180" s="17"/>
      <c r="E180" s="17"/>
    </row>
    <row r="181" spans="1:5" x14ac:dyDescent="0.3">
      <c r="A181" s="17"/>
      <c r="B181" s="17"/>
      <c r="C181" s="17"/>
      <c r="D181" s="17"/>
      <c r="E181" s="17"/>
    </row>
    <row r="182" spans="1:5" x14ac:dyDescent="0.3">
      <c r="A182" s="17"/>
      <c r="B182" s="17"/>
      <c r="C182" s="17"/>
      <c r="D182" s="17"/>
      <c r="E182" s="17"/>
    </row>
    <row r="183" spans="1:5" x14ac:dyDescent="0.3">
      <c r="A183" s="17"/>
      <c r="B183" s="17"/>
      <c r="C183" s="17"/>
      <c r="D183" s="17"/>
      <c r="E183" s="17"/>
    </row>
    <row r="184" spans="1:5" x14ac:dyDescent="0.3">
      <c r="A184" s="17"/>
      <c r="B184" s="17"/>
      <c r="C184" s="17"/>
      <c r="D184" s="17"/>
      <c r="E184" s="17"/>
    </row>
    <row r="185" spans="1:5" x14ac:dyDescent="0.3">
      <c r="A185" s="17"/>
      <c r="B185" s="17"/>
      <c r="C185" s="17"/>
      <c r="D185" s="17"/>
      <c r="E185" s="17"/>
    </row>
    <row r="186" spans="1:5" x14ac:dyDescent="0.3">
      <c r="A186" s="17"/>
      <c r="B186" s="17"/>
      <c r="C186" s="17"/>
      <c r="D186" s="17"/>
      <c r="E186" s="17"/>
    </row>
    <row r="187" spans="1:5" x14ac:dyDescent="0.3">
      <c r="A187" s="17"/>
      <c r="B187" s="17"/>
      <c r="C187" s="17"/>
      <c r="D187" s="17"/>
      <c r="E187" s="17"/>
    </row>
    <row r="188" spans="1:5" x14ac:dyDescent="0.3">
      <c r="A188" s="17"/>
      <c r="B188" s="17"/>
      <c r="C188" s="17"/>
      <c r="D188" s="17"/>
      <c r="E188" s="17"/>
    </row>
  </sheetData>
  <mergeCells count="3">
    <mergeCell ref="A1:B1"/>
    <mergeCell ref="A37:B37"/>
    <mergeCell ref="A73:B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Legend</vt:lpstr>
      <vt:lpstr>US202</vt:lpstr>
      <vt:lpstr>US104</vt:lpstr>
      <vt:lpstr>Thickness</vt:lpstr>
      <vt:lpstr>Statistics</vt:lpstr>
      <vt:lpstr>Fig 18A</vt:lpstr>
      <vt:lpstr>Fig 18B</vt:lpstr>
      <vt:lpstr>Fig 18C</vt:lpstr>
      <vt:lpstr>Fig 18D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Luca</cp:lastModifiedBy>
  <cp:lastPrinted>2019-04-02T22:27:27Z</cp:lastPrinted>
  <dcterms:created xsi:type="dcterms:W3CDTF">2019-03-08T13:43:52Z</dcterms:created>
  <dcterms:modified xsi:type="dcterms:W3CDTF">2019-08-08T10:56:03Z</dcterms:modified>
</cp:coreProperties>
</file>