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Y PRACA\3. PROJEKTY\OVOBIOTIC\PAPERS\OVOBIOTIC-bitos-mucosa\PLOS ONE REVIEW 1\Figures and supplementary files\"/>
    </mc:Choice>
  </mc:AlternateContent>
  <bookViews>
    <workbookView xWindow="360" yWindow="60" windowWidth="11295" windowHeight="5580" tabRatio="802"/>
  </bookViews>
  <sheets>
    <sheet name="Bacteria-qPCR" sheetId="48" r:id="rId1"/>
    <sheet name="Gene expression-RT-qPCR" sheetId="1" r:id="rId2"/>
  </sheets>
  <calcPr calcId="162913"/>
</workbook>
</file>

<file path=xl/calcChain.xml><?xml version="1.0" encoding="utf-8"?>
<calcChain xmlns="http://schemas.openxmlformats.org/spreadsheetml/2006/main">
  <c r="G274" i="48" l="1"/>
  <c r="E274" i="48"/>
  <c r="C274" i="48"/>
  <c r="J274" i="48" s="1"/>
  <c r="G270" i="48"/>
  <c r="E270" i="48"/>
  <c r="C270" i="48"/>
  <c r="G266" i="48"/>
  <c r="E266" i="48"/>
  <c r="C266" i="48"/>
  <c r="G262" i="48"/>
  <c r="E262" i="48"/>
  <c r="C262" i="48"/>
  <c r="G258" i="48"/>
  <c r="E258" i="48"/>
  <c r="C258" i="48"/>
  <c r="G254" i="48"/>
  <c r="J254" i="48" s="1"/>
  <c r="E254" i="48"/>
  <c r="C254" i="48"/>
  <c r="G250" i="48"/>
  <c r="E250" i="48"/>
  <c r="C250" i="48"/>
  <c r="G246" i="48"/>
  <c r="E246" i="48"/>
  <c r="C246" i="48"/>
  <c r="I246" i="48" s="1"/>
  <c r="G242" i="48"/>
  <c r="E242" i="48"/>
  <c r="C242" i="48"/>
  <c r="G238" i="48"/>
  <c r="E238" i="48"/>
  <c r="C238" i="48"/>
  <c r="G234" i="48"/>
  <c r="E234" i="48"/>
  <c r="I234" i="48" s="1"/>
  <c r="C234" i="48"/>
  <c r="S229" i="48"/>
  <c r="R229" i="48"/>
  <c r="S228" i="48"/>
  <c r="R228" i="48"/>
  <c r="G230" i="48"/>
  <c r="E230" i="48"/>
  <c r="C230" i="48"/>
  <c r="S227" i="48"/>
  <c r="R227" i="48"/>
  <c r="S226" i="48"/>
  <c r="R226" i="48"/>
  <c r="S225" i="48"/>
  <c r="R225" i="48"/>
  <c r="S224" i="48"/>
  <c r="R224" i="48"/>
  <c r="G226" i="48"/>
  <c r="E226" i="48"/>
  <c r="C226" i="48"/>
  <c r="S223" i="48"/>
  <c r="R223" i="48"/>
  <c r="S222" i="48"/>
  <c r="R222" i="48"/>
  <c r="S220" i="48"/>
  <c r="R220" i="48"/>
  <c r="G222" i="48"/>
  <c r="E222" i="48"/>
  <c r="C222" i="48"/>
  <c r="S219" i="48"/>
  <c r="R219" i="48"/>
  <c r="S218" i="48"/>
  <c r="R218" i="48"/>
  <c r="S217" i="48"/>
  <c r="R217" i="48"/>
  <c r="S216" i="48"/>
  <c r="R216" i="48"/>
  <c r="G218" i="48"/>
  <c r="E218" i="48"/>
  <c r="C218" i="48"/>
  <c r="S215" i="48"/>
  <c r="R215" i="48"/>
  <c r="S214" i="48"/>
  <c r="R214" i="48"/>
  <c r="S213" i="48"/>
  <c r="R213" i="48"/>
  <c r="S212" i="48"/>
  <c r="R212" i="48"/>
  <c r="G214" i="48"/>
  <c r="E214" i="48"/>
  <c r="C214" i="48"/>
  <c r="I214" i="48" s="1"/>
  <c r="S211" i="48"/>
  <c r="R211" i="48"/>
  <c r="G210" i="48"/>
  <c r="E210" i="48"/>
  <c r="C210" i="48"/>
  <c r="G206" i="48"/>
  <c r="E206" i="48"/>
  <c r="C206" i="48"/>
  <c r="G202" i="48"/>
  <c r="E202" i="48"/>
  <c r="C202" i="48"/>
  <c r="G198" i="48"/>
  <c r="E198" i="48"/>
  <c r="C198" i="48"/>
  <c r="I198" i="48" s="1"/>
  <c r="G194" i="48"/>
  <c r="E194" i="48"/>
  <c r="C194" i="48"/>
  <c r="G190" i="48"/>
  <c r="E190" i="48"/>
  <c r="C190" i="48"/>
  <c r="G186" i="48"/>
  <c r="E186" i="48"/>
  <c r="C186" i="48"/>
  <c r="G182" i="48"/>
  <c r="E182" i="48"/>
  <c r="C182" i="48"/>
  <c r="G178" i="48"/>
  <c r="E178" i="48"/>
  <c r="C178" i="48"/>
  <c r="G174" i="48"/>
  <c r="E174" i="48"/>
  <c r="C174" i="48"/>
  <c r="G170" i="48"/>
  <c r="E170" i="48"/>
  <c r="C170" i="48"/>
  <c r="S165" i="48"/>
  <c r="R165" i="48"/>
  <c r="S164" i="48"/>
  <c r="R164" i="48"/>
  <c r="G166" i="48"/>
  <c r="E166" i="48"/>
  <c r="C166" i="48"/>
  <c r="S163" i="48"/>
  <c r="R163" i="48"/>
  <c r="S162" i="48"/>
  <c r="R162" i="48"/>
  <c r="S161" i="48"/>
  <c r="R161" i="48"/>
  <c r="S160" i="48"/>
  <c r="R160" i="48"/>
  <c r="G162" i="48"/>
  <c r="E162" i="48"/>
  <c r="C162" i="48"/>
  <c r="S159" i="48"/>
  <c r="R159" i="48"/>
  <c r="S157" i="48"/>
  <c r="R157" i="48"/>
  <c r="S156" i="48"/>
  <c r="R156" i="48"/>
  <c r="G158" i="48"/>
  <c r="E158" i="48"/>
  <c r="C158" i="48"/>
  <c r="S155" i="48"/>
  <c r="R155" i="48"/>
  <c r="S154" i="48"/>
  <c r="R154" i="48"/>
  <c r="S153" i="48"/>
  <c r="R153" i="48"/>
  <c r="S152" i="48"/>
  <c r="R152" i="48"/>
  <c r="G154" i="48"/>
  <c r="E154" i="48"/>
  <c r="C154" i="48"/>
  <c r="S151" i="48"/>
  <c r="R151" i="48"/>
  <c r="S150" i="48"/>
  <c r="R150" i="48"/>
  <c r="S149" i="48"/>
  <c r="R149" i="48"/>
  <c r="C150" i="48"/>
  <c r="G146" i="48"/>
  <c r="E146" i="48"/>
  <c r="C146" i="48"/>
  <c r="G142" i="48"/>
  <c r="E142" i="48"/>
  <c r="C142" i="48"/>
  <c r="G138" i="48"/>
  <c r="E138" i="48"/>
  <c r="C138" i="48"/>
  <c r="G134" i="48"/>
  <c r="E134" i="48"/>
  <c r="C134" i="48"/>
  <c r="G130" i="48"/>
  <c r="E130" i="48"/>
  <c r="C130" i="48"/>
  <c r="G126" i="48"/>
  <c r="E126" i="48"/>
  <c r="C126" i="48"/>
  <c r="G122" i="48"/>
  <c r="E122" i="48"/>
  <c r="C122" i="48"/>
  <c r="G118" i="48"/>
  <c r="E118" i="48"/>
  <c r="C118" i="48"/>
  <c r="G114" i="48"/>
  <c r="E114" i="48"/>
  <c r="C114" i="48"/>
  <c r="G110" i="48"/>
  <c r="E110" i="48"/>
  <c r="C110" i="48"/>
  <c r="I110" i="48" s="1"/>
  <c r="G106" i="48"/>
  <c r="E106" i="48"/>
  <c r="C106" i="48"/>
  <c r="G102" i="48"/>
  <c r="E102" i="48"/>
  <c r="C102" i="48"/>
  <c r="G98" i="48"/>
  <c r="E98" i="48"/>
  <c r="C98" i="48"/>
  <c r="G94" i="48"/>
  <c r="E94" i="48"/>
  <c r="C94" i="48"/>
  <c r="I94" i="48" s="1"/>
  <c r="S89" i="48"/>
  <c r="R89" i="48"/>
  <c r="S88" i="48"/>
  <c r="R88" i="48"/>
  <c r="G90" i="48"/>
  <c r="E90" i="48"/>
  <c r="C90" i="48"/>
  <c r="S87" i="48"/>
  <c r="R87" i="48"/>
  <c r="S86" i="48"/>
  <c r="R86" i="48"/>
  <c r="S85" i="48"/>
  <c r="R85" i="48"/>
  <c r="S84" i="48"/>
  <c r="R84" i="48"/>
  <c r="G86" i="48"/>
  <c r="E86" i="48"/>
  <c r="C86" i="48"/>
  <c r="S83" i="48"/>
  <c r="R83" i="48"/>
  <c r="S81" i="48"/>
  <c r="R81" i="48"/>
  <c r="S80" i="48"/>
  <c r="R80" i="48"/>
  <c r="G82" i="48"/>
  <c r="E82" i="48"/>
  <c r="C82" i="48"/>
  <c r="S79" i="48"/>
  <c r="R79" i="48"/>
  <c r="S78" i="48"/>
  <c r="R78" i="48"/>
  <c r="S77" i="48"/>
  <c r="R77" i="48"/>
  <c r="S76" i="48"/>
  <c r="R76" i="48"/>
  <c r="G78" i="48"/>
  <c r="E78" i="48"/>
  <c r="C78" i="48"/>
  <c r="S75" i="48"/>
  <c r="R75" i="48"/>
  <c r="S74" i="48"/>
  <c r="R74" i="48"/>
  <c r="S73" i="48"/>
  <c r="R73" i="48"/>
  <c r="G74" i="48"/>
  <c r="E74" i="48"/>
  <c r="C74" i="48"/>
  <c r="G70" i="48"/>
  <c r="E70" i="48"/>
  <c r="C70" i="48"/>
  <c r="G66" i="48"/>
  <c r="E66" i="48"/>
  <c r="C66" i="48"/>
  <c r="G62" i="48"/>
  <c r="E62" i="48"/>
  <c r="C62" i="48"/>
  <c r="G58" i="48"/>
  <c r="E58" i="48"/>
  <c r="C58" i="48"/>
  <c r="G54" i="48"/>
  <c r="E54" i="48"/>
  <c r="C54" i="48"/>
  <c r="I54" i="48" s="1"/>
  <c r="G50" i="48"/>
  <c r="E50" i="48"/>
  <c r="C50" i="48"/>
  <c r="G46" i="48"/>
  <c r="E46" i="48"/>
  <c r="C46" i="48"/>
  <c r="G42" i="48"/>
  <c r="E42" i="48"/>
  <c r="C42" i="48"/>
  <c r="G38" i="48"/>
  <c r="E38" i="48"/>
  <c r="C38" i="48"/>
  <c r="G34" i="48"/>
  <c r="E34" i="48"/>
  <c r="C34" i="48"/>
  <c r="G30" i="48"/>
  <c r="E30" i="48"/>
  <c r="C30" i="48"/>
  <c r="G26" i="48"/>
  <c r="E26" i="48"/>
  <c r="C26" i="48"/>
  <c r="S25" i="48"/>
  <c r="R25" i="48"/>
  <c r="S24" i="48"/>
  <c r="R24" i="48"/>
  <c r="S23" i="48"/>
  <c r="R23" i="48"/>
  <c r="S22" i="48"/>
  <c r="R22" i="48"/>
  <c r="G22" i="48"/>
  <c r="J22" i="48" s="1"/>
  <c r="L22" i="48" s="1"/>
  <c r="E22" i="48"/>
  <c r="C22" i="48"/>
  <c r="S21" i="48"/>
  <c r="R21" i="48"/>
  <c r="S20" i="48"/>
  <c r="R20" i="48"/>
  <c r="S19" i="48"/>
  <c r="R19" i="48"/>
  <c r="G18" i="48"/>
  <c r="E18" i="48"/>
  <c r="C18" i="48"/>
  <c r="S17" i="48"/>
  <c r="R17" i="48"/>
  <c r="S16" i="48"/>
  <c r="R16" i="48"/>
  <c r="S15" i="48"/>
  <c r="R15" i="48"/>
  <c r="S14" i="48"/>
  <c r="R14" i="48"/>
  <c r="G14" i="48"/>
  <c r="E14" i="48"/>
  <c r="C14" i="48"/>
  <c r="S13" i="48"/>
  <c r="R13" i="48"/>
  <c r="S12" i="48"/>
  <c r="R12" i="48"/>
  <c r="S11" i="48"/>
  <c r="R11" i="48"/>
  <c r="S10" i="48"/>
  <c r="R10" i="48"/>
  <c r="G10" i="48"/>
  <c r="E10" i="48"/>
  <c r="C10" i="48"/>
  <c r="S9" i="48"/>
  <c r="R9" i="48"/>
  <c r="S8" i="48"/>
  <c r="R8" i="48"/>
  <c r="G6" i="48"/>
  <c r="E6" i="48"/>
  <c r="C6" i="48"/>
  <c r="I46" i="48" l="1"/>
  <c r="I10" i="48"/>
  <c r="I38" i="48"/>
  <c r="K38" i="48" s="1"/>
  <c r="I138" i="48"/>
  <c r="I230" i="48"/>
  <c r="J78" i="48"/>
  <c r="J86" i="48"/>
  <c r="I226" i="48"/>
  <c r="I6" i="48"/>
  <c r="K6" i="48" s="1"/>
  <c r="I30" i="48"/>
  <c r="K30" i="48" s="1"/>
  <c r="J114" i="48"/>
  <c r="I190" i="48"/>
  <c r="J106" i="48"/>
  <c r="J178" i="48"/>
  <c r="J204" i="48" s="1"/>
  <c r="J206" i="48"/>
  <c r="J90" i="48"/>
  <c r="I102" i="48"/>
  <c r="I118" i="48"/>
  <c r="I134" i="48"/>
  <c r="I174" i="48"/>
  <c r="I218" i="48"/>
  <c r="J226" i="48"/>
  <c r="J230" i="48"/>
  <c r="I262" i="48"/>
  <c r="I258" i="48"/>
  <c r="J58" i="48"/>
  <c r="J82" i="48"/>
  <c r="I86" i="48"/>
  <c r="J102" i="48"/>
  <c r="I106" i="48"/>
  <c r="J110" i="48"/>
  <c r="J136" i="48" s="1"/>
  <c r="I114" i="48"/>
  <c r="I126" i="48"/>
  <c r="I146" i="48"/>
  <c r="I158" i="48"/>
  <c r="J166" i="48"/>
  <c r="I142" i="48"/>
  <c r="I222" i="48"/>
  <c r="I210" i="48"/>
  <c r="I242" i="48"/>
  <c r="J270" i="48"/>
  <c r="I74" i="48"/>
  <c r="I14" i="48"/>
  <c r="K14" i="48" s="1"/>
  <c r="I22" i="48"/>
  <c r="K22" i="48" s="1"/>
  <c r="J30" i="48"/>
  <c r="L30" i="48" s="1"/>
  <c r="I42" i="48"/>
  <c r="K42" i="48" s="1"/>
  <c r="I62" i="48"/>
  <c r="J70" i="48"/>
  <c r="J130" i="48"/>
  <c r="I170" i="48"/>
  <c r="I182" i="48"/>
  <c r="I202" i="48"/>
  <c r="I238" i="48"/>
  <c r="J258" i="48"/>
  <c r="J262" i="48"/>
  <c r="J266" i="48"/>
  <c r="I18" i="48"/>
  <c r="K18" i="48" s="1"/>
  <c r="I90" i="48"/>
  <c r="I122" i="48"/>
  <c r="I154" i="48"/>
  <c r="J162" i="48"/>
  <c r="I178" i="48"/>
  <c r="I204" i="48" s="1"/>
  <c r="J190" i="48"/>
  <c r="J194" i="48"/>
  <c r="J246" i="48"/>
  <c r="J250" i="48"/>
  <c r="I66" i="48"/>
  <c r="I82" i="48"/>
  <c r="I50" i="48"/>
  <c r="J14" i="48"/>
  <c r="L14" i="48" s="1"/>
  <c r="I26" i="48"/>
  <c r="K26" i="48" s="1"/>
  <c r="I34" i="48"/>
  <c r="K34" i="48" s="1"/>
  <c r="J54" i="48"/>
  <c r="I58" i="48"/>
  <c r="I70" i="48"/>
  <c r="I78" i="48"/>
  <c r="I98" i="48"/>
  <c r="J126" i="48"/>
  <c r="I130" i="48"/>
  <c r="J142" i="48"/>
  <c r="J146" i="48"/>
  <c r="J158" i="48"/>
  <c r="I162" i="48"/>
  <c r="J170" i="48"/>
  <c r="I186" i="48"/>
  <c r="I194" i="48"/>
  <c r="I206" i="48"/>
  <c r="J210" i="48"/>
  <c r="J222" i="48"/>
  <c r="J234" i="48"/>
  <c r="I250" i="48"/>
  <c r="I274" i="48"/>
  <c r="K10" i="48"/>
  <c r="J10" i="48"/>
  <c r="L10" i="48" s="1"/>
  <c r="J42" i="48"/>
  <c r="L42" i="48" s="1"/>
  <c r="J138" i="48"/>
  <c r="J186" i="48"/>
  <c r="J202" i="48"/>
  <c r="J218" i="48"/>
  <c r="J18" i="48"/>
  <c r="L18" i="48" s="1"/>
  <c r="J26" i="48"/>
  <c r="L26" i="48" s="1"/>
  <c r="J34" i="48"/>
  <c r="L34" i="48" s="1"/>
  <c r="J94" i="48"/>
  <c r="J98" i="48"/>
  <c r="J6" i="48"/>
  <c r="J38" i="48"/>
  <c r="L38" i="48" s="1"/>
  <c r="J46" i="48"/>
  <c r="J50" i="48"/>
  <c r="J62" i="48"/>
  <c r="J66" i="48"/>
  <c r="J74" i="48"/>
  <c r="J118" i="48"/>
  <c r="J122" i="48"/>
  <c r="J134" i="48"/>
  <c r="J154" i="48"/>
  <c r="I166" i="48"/>
  <c r="J174" i="48"/>
  <c r="J182" i="48"/>
  <c r="J198" i="48"/>
  <c r="J214" i="48"/>
  <c r="J238" i="48"/>
  <c r="J242" i="48"/>
  <c r="I254" i="48"/>
  <c r="I270" i="48"/>
  <c r="I266" i="48"/>
  <c r="I108" i="48" l="1"/>
  <c r="I244" i="48"/>
  <c r="J276" i="48"/>
  <c r="J176" i="48"/>
  <c r="I136" i="48"/>
  <c r="I72" i="48"/>
  <c r="I44" i="48"/>
  <c r="J244" i="48"/>
  <c r="I176" i="48"/>
  <c r="I276" i="48"/>
  <c r="L6" i="48"/>
  <c r="J44" i="48"/>
  <c r="J108" i="48"/>
  <c r="J72" i="48"/>
  <c r="K7" i="1" l="1"/>
  <c r="M7" i="1" l="1"/>
  <c r="O7" i="1"/>
  <c r="Q7" i="1"/>
  <c r="S7" i="1"/>
  <c r="U7" i="1"/>
  <c r="W7" i="1"/>
  <c r="Y7" i="1"/>
  <c r="AA7" i="1"/>
  <c r="K9" i="1"/>
  <c r="M9" i="1"/>
  <c r="O9" i="1"/>
  <c r="Q9" i="1"/>
  <c r="S9" i="1"/>
  <c r="U9" i="1"/>
  <c r="W9" i="1"/>
  <c r="Y9" i="1"/>
  <c r="AA9" i="1"/>
  <c r="K11" i="1"/>
  <c r="M11" i="1"/>
  <c r="O11" i="1"/>
  <c r="Q11" i="1"/>
  <c r="S11" i="1"/>
  <c r="U11" i="1"/>
  <c r="W11" i="1"/>
  <c r="Y11" i="1"/>
  <c r="AA11" i="1"/>
  <c r="K13" i="1"/>
  <c r="M13" i="1"/>
  <c r="O13" i="1"/>
  <c r="Q13" i="1"/>
  <c r="S13" i="1"/>
  <c r="U13" i="1"/>
  <c r="W13" i="1"/>
  <c r="Y13" i="1"/>
  <c r="AA13" i="1"/>
  <c r="K15" i="1"/>
  <c r="M15" i="1"/>
  <c r="O15" i="1"/>
  <c r="Q15" i="1"/>
  <c r="S15" i="1"/>
  <c r="U15" i="1"/>
  <c r="W15" i="1"/>
  <c r="Y15" i="1"/>
  <c r="AA15" i="1"/>
  <c r="K17" i="1"/>
  <c r="M17" i="1"/>
  <c r="O17" i="1"/>
  <c r="Q17" i="1"/>
  <c r="S17" i="1"/>
  <c r="U17" i="1"/>
  <c r="W17" i="1"/>
  <c r="Y17" i="1"/>
  <c r="AA17" i="1"/>
  <c r="K19" i="1"/>
  <c r="M19" i="1"/>
  <c r="O19" i="1"/>
  <c r="Q19" i="1"/>
  <c r="S19" i="1"/>
  <c r="U19" i="1"/>
  <c r="W19" i="1"/>
  <c r="Y19" i="1"/>
  <c r="AA19" i="1"/>
  <c r="K21" i="1"/>
  <c r="M21" i="1"/>
  <c r="O21" i="1"/>
  <c r="Q21" i="1"/>
  <c r="S21" i="1"/>
  <c r="U21" i="1"/>
  <c r="W21" i="1"/>
  <c r="Y21" i="1"/>
  <c r="AA21" i="1"/>
  <c r="K23" i="1"/>
  <c r="M23" i="1"/>
  <c r="O23" i="1"/>
  <c r="Q23" i="1"/>
  <c r="S23" i="1"/>
  <c r="U23" i="1"/>
  <c r="W23" i="1"/>
  <c r="Y23" i="1"/>
  <c r="AA23" i="1"/>
  <c r="K25" i="1"/>
  <c r="M25" i="1"/>
  <c r="O25" i="1"/>
  <c r="Q25" i="1"/>
  <c r="S25" i="1"/>
  <c r="U25" i="1"/>
  <c r="W25" i="1"/>
  <c r="Y25" i="1"/>
  <c r="AA25" i="1"/>
  <c r="K27" i="1"/>
  <c r="M27" i="1"/>
  <c r="O27" i="1"/>
  <c r="Q27" i="1"/>
  <c r="S27" i="1"/>
  <c r="U27" i="1"/>
  <c r="W27" i="1"/>
  <c r="Y27" i="1"/>
  <c r="AA27" i="1"/>
  <c r="K29" i="1"/>
  <c r="M29" i="1"/>
  <c r="O29" i="1"/>
  <c r="Q29" i="1"/>
  <c r="S29" i="1"/>
  <c r="U29" i="1"/>
  <c r="W29" i="1"/>
  <c r="Y29" i="1"/>
  <c r="AA29" i="1"/>
  <c r="K31" i="1"/>
  <c r="M31" i="1"/>
  <c r="O31" i="1"/>
  <c r="Q31" i="1"/>
  <c r="S31" i="1"/>
  <c r="U31" i="1"/>
  <c r="W31" i="1"/>
  <c r="Y31" i="1"/>
  <c r="AA31" i="1"/>
  <c r="K33" i="1"/>
  <c r="M33" i="1"/>
  <c r="O33" i="1"/>
  <c r="Q33" i="1"/>
  <c r="S33" i="1"/>
  <c r="U33" i="1"/>
  <c r="W33" i="1"/>
  <c r="Y33" i="1"/>
  <c r="AA33" i="1"/>
  <c r="K35" i="1"/>
  <c r="M35" i="1"/>
  <c r="O35" i="1"/>
  <c r="Q35" i="1"/>
  <c r="S35" i="1"/>
  <c r="U35" i="1"/>
  <c r="W35" i="1"/>
  <c r="Y35" i="1"/>
  <c r="AA35" i="1"/>
  <c r="K37" i="1"/>
  <c r="M37" i="1"/>
  <c r="O37" i="1"/>
  <c r="Q37" i="1"/>
  <c r="S37" i="1"/>
  <c r="U37" i="1"/>
  <c r="W37" i="1"/>
  <c r="Y37" i="1"/>
  <c r="AA37" i="1"/>
  <c r="K39" i="1"/>
  <c r="M39" i="1"/>
  <c r="O39" i="1"/>
  <c r="Q39" i="1"/>
  <c r="S39" i="1"/>
  <c r="U39" i="1"/>
  <c r="W39" i="1"/>
  <c r="Y39" i="1"/>
  <c r="AA39" i="1"/>
  <c r="K41" i="1"/>
  <c r="M41" i="1"/>
  <c r="O41" i="1"/>
  <c r="Q41" i="1"/>
  <c r="S41" i="1"/>
  <c r="U41" i="1"/>
  <c r="W41" i="1"/>
  <c r="Y41" i="1"/>
  <c r="AA41" i="1"/>
  <c r="K43" i="1"/>
  <c r="M43" i="1"/>
  <c r="O43" i="1"/>
  <c r="Q43" i="1"/>
  <c r="S43" i="1"/>
  <c r="U43" i="1"/>
  <c r="W43" i="1"/>
  <c r="Y43" i="1"/>
  <c r="AA43" i="1"/>
  <c r="K45" i="1"/>
  <c r="M45" i="1"/>
  <c r="O45" i="1"/>
  <c r="Q45" i="1"/>
  <c r="S45" i="1"/>
  <c r="U45" i="1"/>
  <c r="W45" i="1"/>
  <c r="Y45" i="1"/>
  <c r="AA45" i="1"/>
  <c r="K47" i="1"/>
  <c r="M47" i="1"/>
  <c r="O47" i="1"/>
  <c r="Q47" i="1"/>
  <c r="S47" i="1"/>
  <c r="U47" i="1"/>
  <c r="W47" i="1"/>
  <c r="Y47" i="1"/>
  <c r="AA47" i="1"/>
  <c r="K49" i="1"/>
  <c r="M49" i="1"/>
  <c r="O49" i="1"/>
  <c r="Q49" i="1"/>
  <c r="S49" i="1"/>
  <c r="U49" i="1"/>
  <c r="W49" i="1"/>
  <c r="Y49" i="1"/>
  <c r="AA49" i="1"/>
  <c r="K51" i="1"/>
  <c r="M51" i="1"/>
  <c r="O51" i="1"/>
  <c r="Q51" i="1"/>
  <c r="S51" i="1"/>
  <c r="U51" i="1"/>
  <c r="W51" i="1"/>
  <c r="Y51" i="1"/>
  <c r="AA51" i="1"/>
  <c r="K53" i="1"/>
  <c r="M53" i="1"/>
  <c r="O53" i="1"/>
  <c r="Q53" i="1"/>
  <c r="S53" i="1"/>
  <c r="U53" i="1"/>
  <c r="W53" i="1"/>
  <c r="Y53" i="1"/>
  <c r="AA53" i="1"/>
  <c r="K55" i="1"/>
  <c r="M55" i="1"/>
  <c r="O55" i="1"/>
  <c r="Q55" i="1"/>
  <c r="S55" i="1"/>
  <c r="U55" i="1"/>
  <c r="W55" i="1"/>
  <c r="Y55" i="1"/>
  <c r="AA55" i="1"/>
  <c r="K57" i="1"/>
  <c r="M57" i="1"/>
  <c r="O57" i="1"/>
  <c r="Q57" i="1"/>
  <c r="S57" i="1"/>
  <c r="U57" i="1"/>
  <c r="W57" i="1"/>
  <c r="Y57" i="1"/>
  <c r="AA57" i="1"/>
  <c r="K59" i="1"/>
  <c r="M59" i="1"/>
  <c r="O59" i="1"/>
  <c r="Q59" i="1"/>
  <c r="S59" i="1"/>
  <c r="U59" i="1"/>
  <c r="W59" i="1"/>
  <c r="Y59" i="1"/>
  <c r="AA59" i="1"/>
  <c r="K61" i="1"/>
  <c r="M61" i="1"/>
  <c r="O61" i="1"/>
  <c r="Q61" i="1"/>
  <c r="S61" i="1"/>
  <c r="U61" i="1"/>
  <c r="W61" i="1"/>
  <c r="Y61" i="1"/>
  <c r="AA61" i="1"/>
  <c r="K63" i="1"/>
  <c r="M63" i="1"/>
  <c r="O63" i="1"/>
  <c r="Q63" i="1"/>
  <c r="S63" i="1"/>
  <c r="U63" i="1"/>
  <c r="W63" i="1"/>
  <c r="Y63" i="1"/>
  <c r="AA63" i="1"/>
  <c r="K65" i="1"/>
  <c r="M65" i="1"/>
  <c r="O65" i="1"/>
  <c r="Q65" i="1"/>
  <c r="S65" i="1"/>
  <c r="U65" i="1"/>
  <c r="W65" i="1"/>
  <c r="Y65" i="1"/>
  <c r="AA65" i="1"/>
  <c r="K67" i="1"/>
  <c r="M67" i="1"/>
  <c r="O67" i="1"/>
  <c r="Q67" i="1"/>
  <c r="S67" i="1"/>
  <c r="U67" i="1"/>
  <c r="W67" i="1"/>
  <c r="Y67" i="1"/>
  <c r="AA67" i="1"/>
  <c r="K69" i="1"/>
  <c r="M69" i="1"/>
  <c r="O69" i="1"/>
  <c r="Q69" i="1"/>
  <c r="S69" i="1"/>
  <c r="U69" i="1"/>
  <c r="W69" i="1"/>
  <c r="Y69" i="1"/>
  <c r="AA69" i="1"/>
  <c r="K71" i="1"/>
  <c r="M71" i="1"/>
  <c r="O71" i="1"/>
  <c r="Q71" i="1"/>
  <c r="S71" i="1"/>
  <c r="U71" i="1"/>
  <c r="W71" i="1"/>
  <c r="Y71" i="1"/>
  <c r="AA71" i="1"/>
  <c r="K73" i="1"/>
  <c r="M73" i="1"/>
  <c r="O73" i="1"/>
  <c r="Q73" i="1"/>
  <c r="S73" i="1"/>
  <c r="U73" i="1"/>
  <c r="W73" i="1"/>
  <c r="Y73" i="1"/>
  <c r="AA73" i="1"/>
  <c r="K75" i="1"/>
  <c r="M75" i="1"/>
  <c r="O75" i="1"/>
  <c r="Q75" i="1"/>
  <c r="S75" i="1"/>
  <c r="U75" i="1"/>
  <c r="W75" i="1"/>
  <c r="Y75" i="1"/>
  <c r="AA75" i="1"/>
  <c r="K77" i="1"/>
  <c r="M77" i="1"/>
  <c r="O77" i="1"/>
  <c r="Q77" i="1"/>
  <c r="S77" i="1"/>
  <c r="U77" i="1"/>
  <c r="W77" i="1"/>
  <c r="Y77" i="1"/>
  <c r="AA77" i="1"/>
  <c r="K79" i="1"/>
  <c r="M79" i="1"/>
  <c r="O79" i="1"/>
  <c r="Q79" i="1"/>
  <c r="S79" i="1"/>
  <c r="U79" i="1"/>
  <c r="W79" i="1"/>
  <c r="Y79" i="1"/>
  <c r="AA79" i="1"/>
  <c r="K81" i="1"/>
  <c r="M81" i="1"/>
  <c r="O81" i="1"/>
  <c r="Q81" i="1"/>
  <c r="S81" i="1"/>
  <c r="U81" i="1"/>
  <c r="W81" i="1"/>
  <c r="Y81" i="1"/>
  <c r="AA81" i="1"/>
  <c r="K83" i="1"/>
  <c r="M83" i="1"/>
  <c r="O83" i="1"/>
  <c r="Q83" i="1"/>
  <c r="S83" i="1"/>
  <c r="U83" i="1"/>
  <c r="W83" i="1"/>
  <c r="Y83" i="1"/>
  <c r="AA83" i="1"/>
  <c r="K85" i="1"/>
  <c r="M85" i="1"/>
  <c r="O85" i="1"/>
  <c r="Q85" i="1"/>
  <c r="S85" i="1"/>
  <c r="U85" i="1"/>
  <c r="W85" i="1"/>
  <c r="Y85" i="1"/>
  <c r="AA85" i="1"/>
  <c r="K87" i="1"/>
  <c r="M87" i="1"/>
  <c r="O87" i="1"/>
  <c r="Q87" i="1"/>
  <c r="S87" i="1"/>
  <c r="U87" i="1"/>
  <c r="W87" i="1"/>
  <c r="Y87" i="1"/>
  <c r="AA87" i="1"/>
  <c r="K89" i="1"/>
  <c r="M89" i="1"/>
  <c r="O89" i="1"/>
  <c r="Q89" i="1"/>
  <c r="S89" i="1"/>
  <c r="U89" i="1"/>
  <c r="W89" i="1"/>
  <c r="Y89" i="1"/>
  <c r="AA89" i="1"/>
  <c r="K91" i="1"/>
  <c r="M91" i="1"/>
  <c r="O91" i="1"/>
  <c r="Q91" i="1"/>
  <c r="S91" i="1"/>
  <c r="U91" i="1"/>
  <c r="W91" i="1"/>
  <c r="Y91" i="1"/>
  <c r="AA91" i="1"/>
  <c r="K93" i="1"/>
  <c r="M93" i="1"/>
  <c r="O93" i="1"/>
  <c r="Q93" i="1"/>
  <c r="S93" i="1"/>
  <c r="U93" i="1"/>
  <c r="W93" i="1"/>
  <c r="Y93" i="1"/>
  <c r="AA93" i="1"/>
  <c r="K95" i="1"/>
  <c r="M95" i="1"/>
  <c r="O95" i="1"/>
  <c r="Q95" i="1"/>
  <c r="S95" i="1"/>
  <c r="U95" i="1"/>
  <c r="W95" i="1"/>
  <c r="Y95" i="1"/>
  <c r="AA95" i="1"/>
  <c r="K97" i="1"/>
  <c r="M97" i="1"/>
  <c r="O97" i="1"/>
  <c r="Q97" i="1"/>
  <c r="S97" i="1"/>
  <c r="U97" i="1"/>
  <c r="W97" i="1"/>
  <c r="Y97" i="1"/>
  <c r="AA97" i="1"/>
  <c r="K99" i="1"/>
  <c r="M99" i="1"/>
  <c r="O99" i="1"/>
  <c r="Q99" i="1"/>
  <c r="S99" i="1"/>
  <c r="U99" i="1"/>
  <c r="W99" i="1"/>
  <c r="Y99" i="1"/>
  <c r="AA99" i="1"/>
  <c r="K101" i="1"/>
  <c r="M101" i="1"/>
  <c r="O101" i="1"/>
  <c r="Q101" i="1"/>
  <c r="S101" i="1"/>
  <c r="U101" i="1"/>
  <c r="W101" i="1"/>
  <c r="Y101" i="1"/>
  <c r="AA101" i="1"/>
  <c r="K103" i="1"/>
  <c r="M103" i="1"/>
  <c r="O103" i="1"/>
  <c r="Q103" i="1"/>
  <c r="S103" i="1"/>
  <c r="U103" i="1"/>
  <c r="W103" i="1"/>
  <c r="Y103" i="1"/>
  <c r="AA103" i="1"/>
  <c r="K105" i="1"/>
  <c r="M105" i="1"/>
  <c r="O105" i="1"/>
  <c r="Q105" i="1"/>
  <c r="S105" i="1"/>
  <c r="U105" i="1"/>
  <c r="W105" i="1"/>
  <c r="Y105" i="1"/>
  <c r="AA105" i="1"/>
  <c r="K107" i="1"/>
  <c r="M107" i="1"/>
  <c r="O107" i="1"/>
  <c r="Q107" i="1"/>
  <c r="S107" i="1"/>
  <c r="U107" i="1"/>
  <c r="W107" i="1"/>
  <c r="Y107" i="1"/>
  <c r="AA107" i="1"/>
  <c r="K109" i="1"/>
  <c r="M109" i="1"/>
  <c r="O109" i="1"/>
  <c r="Q109" i="1"/>
  <c r="S109" i="1"/>
  <c r="U109" i="1"/>
  <c r="W109" i="1"/>
  <c r="Y109" i="1"/>
  <c r="AA109" i="1"/>
  <c r="K111" i="1"/>
  <c r="M111" i="1"/>
  <c r="O111" i="1"/>
  <c r="Q111" i="1"/>
  <c r="S111" i="1"/>
  <c r="U111" i="1"/>
  <c r="W111" i="1"/>
  <c r="Y111" i="1"/>
  <c r="AA111" i="1"/>
  <c r="K113" i="1"/>
  <c r="M113" i="1"/>
  <c r="O113" i="1"/>
  <c r="Q113" i="1"/>
  <c r="S113" i="1"/>
  <c r="U113" i="1"/>
  <c r="W113" i="1"/>
  <c r="Y113" i="1"/>
  <c r="AA113" i="1"/>
  <c r="K115" i="1"/>
  <c r="M115" i="1"/>
  <c r="O115" i="1"/>
  <c r="Q115" i="1"/>
  <c r="S115" i="1"/>
  <c r="U115" i="1"/>
  <c r="W115" i="1"/>
  <c r="Y115" i="1"/>
  <c r="AA115" i="1"/>
  <c r="K117" i="1"/>
  <c r="M117" i="1"/>
  <c r="O117" i="1"/>
  <c r="Q117" i="1"/>
  <c r="S117" i="1"/>
  <c r="U117" i="1"/>
  <c r="W117" i="1"/>
  <c r="Y117" i="1"/>
  <c r="AA117" i="1"/>
  <c r="K119" i="1"/>
  <c r="M119" i="1"/>
  <c r="O119" i="1"/>
  <c r="Q119" i="1"/>
  <c r="S119" i="1"/>
  <c r="U119" i="1"/>
  <c r="W119" i="1"/>
  <c r="Y119" i="1"/>
  <c r="AA119" i="1"/>
  <c r="K121" i="1"/>
  <c r="M121" i="1"/>
  <c r="O121" i="1"/>
  <c r="Q121" i="1"/>
  <c r="S121" i="1"/>
  <c r="U121" i="1"/>
  <c r="W121" i="1"/>
  <c r="Y121" i="1"/>
  <c r="AA121" i="1"/>
  <c r="K123" i="1"/>
  <c r="M123" i="1"/>
  <c r="O123" i="1"/>
  <c r="Q123" i="1"/>
  <c r="S123" i="1"/>
  <c r="U123" i="1"/>
  <c r="W123" i="1"/>
  <c r="Y123" i="1"/>
  <c r="AA123" i="1"/>
  <c r="K125" i="1"/>
  <c r="M125" i="1"/>
  <c r="O125" i="1"/>
  <c r="Q125" i="1"/>
  <c r="S125" i="1"/>
  <c r="U125" i="1"/>
  <c r="W125" i="1"/>
  <c r="Y125" i="1"/>
  <c r="AA125" i="1"/>
  <c r="K127" i="1"/>
  <c r="M127" i="1"/>
  <c r="O127" i="1"/>
  <c r="Q127" i="1"/>
  <c r="S127" i="1"/>
  <c r="U127" i="1"/>
  <c r="W127" i="1"/>
  <c r="Y127" i="1"/>
  <c r="AA127" i="1"/>
  <c r="K129" i="1"/>
  <c r="M129" i="1"/>
  <c r="O129" i="1"/>
  <c r="Q129" i="1"/>
  <c r="S129" i="1"/>
  <c r="U129" i="1"/>
  <c r="W129" i="1"/>
  <c r="Y129" i="1"/>
  <c r="AA129" i="1"/>
  <c r="K131" i="1"/>
  <c r="M131" i="1"/>
  <c r="O131" i="1"/>
  <c r="Q131" i="1"/>
  <c r="S131" i="1"/>
  <c r="U131" i="1"/>
  <c r="W131" i="1"/>
  <c r="Y131" i="1"/>
  <c r="AA131" i="1"/>
  <c r="K133" i="1"/>
  <c r="M133" i="1"/>
  <c r="O133" i="1"/>
  <c r="Q133" i="1"/>
  <c r="S133" i="1"/>
  <c r="U133" i="1"/>
  <c r="W133" i="1"/>
  <c r="Y133" i="1"/>
  <c r="AA133" i="1"/>
  <c r="K135" i="1"/>
  <c r="M135" i="1"/>
  <c r="O135" i="1"/>
  <c r="Q135" i="1"/>
  <c r="S135" i="1"/>
  <c r="U135" i="1"/>
  <c r="W135" i="1"/>
  <c r="Y135" i="1"/>
  <c r="AA135" i="1"/>
  <c r="K137" i="1"/>
  <c r="M137" i="1"/>
  <c r="O137" i="1"/>
  <c r="Q137" i="1"/>
  <c r="S137" i="1"/>
  <c r="U137" i="1"/>
  <c r="W137" i="1"/>
  <c r="Y137" i="1"/>
  <c r="AA137" i="1"/>
  <c r="K139" i="1"/>
  <c r="M139" i="1"/>
  <c r="O139" i="1"/>
  <c r="Q139" i="1"/>
  <c r="S139" i="1"/>
  <c r="U139" i="1"/>
  <c r="W139" i="1"/>
  <c r="Y139" i="1"/>
  <c r="AA139" i="1"/>
  <c r="K141" i="1"/>
  <c r="M141" i="1"/>
  <c r="O141" i="1"/>
  <c r="Q141" i="1"/>
  <c r="S141" i="1"/>
  <c r="U141" i="1"/>
  <c r="W141" i="1"/>
  <c r="Y141" i="1"/>
  <c r="AA141" i="1"/>
  <c r="K143" i="1"/>
  <c r="M143" i="1"/>
  <c r="O143" i="1"/>
  <c r="Q143" i="1"/>
  <c r="S143" i="1"/>
  <c r="U143" i="1"/>
  <c r="W143" i="1"/>
  <c r="Y143" i="1"/>
  <c r="AA143" i="1"/>
  <c r="K145" i="1"/>
  <c r="M145" i="1"/>
  <c r="O145" i="1"/>
  <c r="Q145" i="1"/>
  <c r="S145" i="1"/>
  <c r="U145" i="1"/>
  <c r="W145" i="1"/>
  <c r="Y145" i="1"/>
  <c r="AA145" i="1"/>
  <c r="F19" i="1" l="1"/>
  <c r="H19" i="1"/>
  <c r="F21" i="1"/>
  <c r="H21" i="1"/>
  <c r="F23" i="1"/>
  <c r="H23" i="1"/>
  <c r="F25" i="1"/>
  <c r="H25" i="1"/>
  <c r="F27" i="1"/>
  <c r="H27" i="1"/>
  <c r="F29" i="1"/>
  <c r="H29" i="1"/>
  <c r="I29" i="1" s="1"/>
  <c r="F31" i="1"/>
  <c r="H31" i="1"/>
  <c r="F33" i="1"/>
  <c r="H33" i="1"/>
  <c r="F35" i="1"/>
  <c r="I35" i="1" s="1"/>
  <c r="H35" i="1"/>
  <c r="F37" i="1"/>
  <c r="H37" i="1"/>
  <c r="F39" i="1"/>
  <c r="H39" i="1"/>
  <c r="F41" i="1"/>
  <c r="H41" i="1"/>
  <c r="F43" i="1"/>
  <c r="H43" i="1"/>
  <c r="F45" i="1"/>
  <c r="H45" i="1"/>
  <c r="F47" i="1"/>
  <c r="H47" i="1"/>
  <c r="F49" i="1"/>
  <c r="H49" i="1"/>
  <c r="F51" i="1"/>
  <c r="I51" i="1" s="1"/>
  <c r="H51" i="1"/>
  <c r="F53" i="1"/>
  <c r="H53" i="1"/>
  <c r="F55" i="1"/>
  <c r="H55" i="1"/>
  <c r="F57" i="1"/>
  <c r="H57" i="1"/>
  <c r="F59" i="1"/>
  <c r="H59" i="1"/>
  <c r="F61" i="1"/>
  <c r="H61" i="1"/>
  <c r="F63" i="1"/>
  <c r="H63" i="1"/>
  <c r="F65" i="1"/>
  <c r="H65" i="1"/>
  <c r="F67" i="1"/>
  <c r="H67" i="1"/>
  <c r="F69" i="1"/>
  <c r="H69" i="1"/>
  <c r="F71" i="1"/>
  <c r="H71" i="1"/>
  <c r="F73" i="1"/>
  <c r="H73" i="1"/>
  <c r="F75" i="1"/>
  <c r="H75" i="1"/>
  <c r="F77" i="1"/>
  <c r="H77" i="1"/>
  <c r="F79" i="1"/>
  <c r="H79" i="1"/>
  <c r="F81" i="1"/>
  <c r="H81" i="1"/>
  <c r="F83" i="1"/>
  <c r="H83" i="1"/>
  <c r="F85" i="1"/>
  <c r="H85" i="1"/>
  <c r="F87" i="1"/>
  <c r="H87" i="1"/>
  <c r="F89" i="1"/>
  <c r="H89" i="1"/>
  <c r="F91" i="1"/>
  <c r="H91" i="1"/>
  <c r="F93" i="1"/>
  <c r="H93" i="1"/>
  <c r="I93" i="1" s="1"/>
  <c r="F95" i="1"/>
  <c r="H95" i="1"/>
  <c r="F97" i="1"/>
  <c r="H97" i="1"/>
  <c r="F99" i="1"/>
  <c r="H99" i="1"/>
  <c r="F101" i="1"/>
  <c r="H101" i="1"/>
  <c r="F103" i="1"/>
  <c r="H103" i="1"/>
  <c r="F105" i="1"/>
  <c r="H105" i="1"/>
  <c r="F107" i="1"/>
  <c r="H107" i="1"/>
  <c r="F109" i="1"/>
  <c r="H109" i="1"/>
  <c r="F111" i="1"/>
  <c r="H111" i="1"/>
  <c r="F113" i="1"/>
  <c r="H113" i="1"/>
  <c r="F115" i="1"/>
  <c r="H115" i="1"/>
  <c r="F117" i="1"/>
  <c r="H117" i="1"/>
  <c r="F119" i="1"/>
  <c r="H119" i="1"/>
  <c r="F121" i="1"/>
  <c r="H121" i="1"/>
  <c r="F123" i="1"/>
  <c r="H123" i="1"/>
  <c r="F125" i="1"/>
  <c r="H125" i="1"/>
  <c r="F127" i="1"/>
  <c r="H127" i="1"/>
  <c r="F129" i="1"/>
  <c r="H129" i="1"/>
  <c r="F131" i="1"/>
  <c r="H131" i="1"/>
  <c r="F133" i="1"/>
  <c r="H133" i="1"/>
  <c r="F135" i="1"/>
  <c r="H135" i="1"/>
  <c r="F137" i="1"/>
  <c r="H137" i="1"/>
  <c r="F139" i="1"/>
  <c r="H139" i="1"/>
  <c r="F141" i="1"/>
  <c r="H141" i="1"/>
  <c r="F143" i="1"/>
  <c r="H143" i="1"/>
  <c r="F145" i="1"/>
  <c r="H145" i="1"/>
  <c r="F7" i="1"/>
  <c r="I139" i="1" l="1"/>
  <c r="I67" i="1"/>
  <c r="I45" i="1"/>
  <c r="I119" i="1"/>
  <c r="I109" i="1"/>
  <c r="I105" i="1"/>
  <c r="I103" i="1"/>
  <c r="I99" i="1"/>
  <c r="I95" i="1"/>
  <c r="I69" i="1"/>
  <c r="I33" i="1"/>
  <c r="I31" i="1"/>
  <c r="I27" i="1"/>
  <c r="I25" i="1"/>
  <c r="I23" i="1"/>
  <c r="I21" i="1"/>
  <c r="I19" i="1"/>
  <c r="I141" i="1"/>
  <c r="I123" i="1"/>
  <c r="I121" i="1"/>
  <c r="I117" i="1"/>
  <c r="I115" i="1"/>
  <c r="I113" i="1"/>
  <c r="I111" i="1"/>
  <c r="I107" i="1"/>
  <c r="I101" i="1"/>
  <c r="I97" i="1"/>
  <c r="I135" i="1"/>
  <c r="I127" i="1"/>
  <c r="I137" i="1"/>
  <c r="I133" i="1"/>
  <c r="I131" i="1"/>
  <c r="I129" i="1"/>
  <c r="I125" i="1"/>
  <c r="I145" i="1"/>
  <c r="I143" i="1"/>
  <c r="I91" i="1"/>
  <c r="I89" i="1"/>
  <c r="I87" i="1"/>
  <c r="I85" i="1"/>
  <c r="I83" i="1"/>
  <c r="I81" i="1"/>
  <c r="I79" i="1"/>
  <c r="I77" i="1"/>
  <c r="I75" i="1"/>
  <c r="I73" i="1"/>
  <c r="I71" i="1"/>
  <c r="I65" i="1"/>
  <c r="I63" i="1"/>
  <c r="I61" i="1"/>
  <c r="I59" i="1"/>
  <c r="I57" i="1"/>
  <c r="I55" i="1"/>
  <c r="I53" i="1"/>
  <c r="I49" i="1"/>
  <c r="I47" i="1"/>
  <c r="I43" i="1"/>
  <c r="I41" i="1"/>
  <c r="I39" i="1"/>
  <c r="I37" i="1"/>
  <c r="H11" i="1" l="1"/>
  <c r="H13" i="1"/>
  <c r="H15" i="1"/>
  <c r="H17" i="1"/>
  <c r="H9" i="1"/>
  <c r="H7" i="1"/>
  <c r="F11" i="1"/>
  <c r="F13" i="1"/>
  <c r="F15" i="1"/>
  <c r="F17" i="1"/>
  <c r="F9" i="1"/>
  <c r="I9" i="1" l="1"/>
  <c r="I15" i="1"/>
  <c r="I11" i="1"/>
  <c r="I7" i="1"/>
  <c r="I17" i="1"/>
  <c r="I13" i="1"/>
</calcChain>
</file>

<file path=xl/sharedStrings.xml><?xml version="1.0" encoding="utf-8"?>
<sst xmlns="http://schemas.openxmlformats.org/spreadsheetml/2006/main" count="580" uniqueCount="184">
  <si>
    <t>lp</t>
  </si>
  <si>
    <t>Average</t>
  </si>
  <si>
    <t>G6PDH</t>
  </si>
  <si>
    <t>ACTB</t>
  </si>
  <si>
    <t>Sample ID</t>
  </si>
  <si>
    <t>Grupa</t>
  </si>
  <si>
    <t>Tkanka</t>
  </si>
  <si>
    <t>C</t>
  </si>
  <si>
    <t>D</t>
  </si>
  <si>
    <t>J</t>
  </si>
  <si>
    <t>I</t>
  </si>
  <si>
    <t>X</t>
  </si>
  <si>
    <t>AvBD1</t>
  </si>
  <si>
    <t>CATHL2</t>
  </si>
  <si>
    <t>CLDN1</t>
  </si>
  <si>
    <t>FFAR2</t>
  </si>
  <si>
    <t>FFAR4</t>
  </si>
  <si>
    <t>MUC6</t>
  </si>
  <si>
    <t>TJAP1</t>
  </si>
  <si>
    <t>IL1b</t>
  </si>
  <si>
    <t>IL10 (rot)</t>
  </si>
  <si>
    <t>CONTROL</t>
  </si>
  <si>
    <t>GOS</t>
  </si>
  <si>
    <t>GeoMean</t>
  </si>
  <si>
    <t>Ct Uni</t>
  </si>
  <si>
    <t>Ct LB</t>
  </si>
  <si>
    <t>Ct Bifido</t>
  </si>
  <si>
    <t>Uni/LB</t>
  </si>
  <si>
    <t>Uni/Bifido</t>
  </si>
  <si>
    <t>uni/lb   %</t>
  </si>
  <si>
    <t>uni/bifido  %</t>
  </si>
  <si>
    <t>procent %</t>
  </si>
  <si>
    <t>uni/LB</t>
  </si>
  <si>
    <t>CD- IC1</t>
  </si>
  <si>
    <t>CD- IC2</t>
  </si>
  <si>
    <t>CD -IC3</t>
  </si>
  <si>
    <t>CD- IC4</t>
  </si>
  <si>
    <t>CD- IC5</t>
  </si>
  <si>
    <t>CD- IC6</t>
  </si>
  <si>
    <t>CD-IC7</t>
  </si>
  <si>
    <t>ŚREDNIA DLA ODCINKA D-KONTROLA</t>
  </si>
  <si>
    <t>CI- IC1</t>
  </si>
  <si>
    <t>CI- IC2</t>
  </si>
  <si>
    <t>CI- IC4</t>
  </si>
  <si>
    <t>CI- IC5</t>
  </si>
  <si>
    <t>CI- IC6</t>
  </si>
  <si>
    <t>CI- IC7</t>
  </si>
  <si>
    <t>CI- IC8</t>
  </si>
  <si>
    <t>CJ- IC1</t>
  </si>
  <si>
    <t>CJ -IC3</t>
  </si>
  <si>
    <t>CJ -IC4</t>
  </si>
  <si>
    <t>CJ- IC5</t>
  </si>
  <si>
    <t>CJ- IC6</t>
  </si>
  <si>
    <t>CJ- IC7</t>
  </si>
  <si>
    <t>CJ- IC8</t>
  </si>
  <si>
    <t>CX- IC1</t>
  </si>
  <si>
    <t>CX- IC2</t>
  </si>
  <si>
    <t>CX- IC3</t>
  </si>
  <si>
    <t>CX- IC4</t>
  </si>
  <si>
    <t>CX- IC5</t>
  </si>
  <si>
    <t>CX- IC6</t>
  </si>
  <si>
    <t>CX- IC7</t>
  </si>
  <si>
    <t>CX- IC8</t>
  </si>
  <si>
    <t>mean</t>
  </si>
  <si>
    <t>DUODENUM</t>
  </si>
  <si>
    <t>Mean</t>
  </si>
  <si>
    <t>ILEUM</t>
  </si>
  <si>
    <t>JEJUNUM</t>
  </si>
  <si>
    <t>CECUM</t>
  </si>
  <si>
    <t>GOS- D-IC1</t>
  </si>
  <si>
    <t>GOS- D-IC2</t>
  </si>
  <si>
    <t>GOS- D-IC3</t>
  </si>
  <si>
    <t>GOS- D- IC4</t>
  </si>
  <si>
    <t>GOS- D-IC5</t>
  </si>
  <si>
    <t>GOS-D- IC6</t>
  </si>
  <si>
    <t>GOS- D-IC7</t>
  </si>
  <si>
    <t>GOS-D- IC8</t>
  </si>
  <si>
    <t>GOS-D- IC9</t>
  </si>
  <si>
    <t>GOS-D- IC10</t>
  </si>
  <si>
    <t>GOS-I- IC1</t>
  </si>
  <si>
    <t>GOS-I- IC2</t>
  </si>
  <si>
    <t>GOS-I- IC3</t>
  </si>
  <si>
    <t>GOS-I- IC4</t>
  </si>
  <si>
    <t>GOS-I- IC5</t>
  </si>
  <si>
    <t>GOS-I- IC6</t>
  </si>
  <si>
    <t>GOS-I- IC7</t>
  </si>
  <si>
    <t>GOS-I- IC8</t>
  </si>
  <si>
    <t>GOS-I - IC9</t>
  </si>
  <si>
    <t>GOS-J- IC1</t>
  </si>
  <si>
    <t>GOS-J- IC2</t>
  </si>
  <si>
    <t>GOS-J- IC3</t>
  </si>
  <si>
    <t>GOS-J- IC4</t>
  </si>
  <si>
    <t>GOS-J- IC5</t>
  </si>
  <si>
    <t>GOS-J- IC6</t>
  </si>
  <si>
    <t>GOS-J- IC7</t>
  </si>
  <si>
    <t>GOS-J- IC8</t>
  </si>
  <si>
    <t>GOS-J- IC9</t>
  </si>
  <si>
    <t>GOS-J- IC10</t>
  </si>
  <si>
    <t>GOS-X- IC1</t>
  </si>
  <si>
    <t>GOS-X- IC2</t>
  </si>
  <si>
    <t>GOS-X- IC3</t>
  </si>
  <si>
    <t>GOS-X- IC4</t>
  </si>
  <si>
    <t>GOS-X- IC5</t>
  </si>
  <si>
    <t>GOS-X- IC6</t>
  </si>
  <si>
    <t>GOS-X- IC7</t>
  </si>
  <si>
    <t>GOS-X- IC8</t>
  </si>
  <si>
    <t>GOS-X- IC9</t>
  </si>
  <si>
    <t>GOS-X- IC10</t>
  </si>
  <si>
    <t>S1 File A. qPCR dataset for calculating bacterial abundances</t>
  </si>
  <si>
    <t>Shortcuts userd: GOS - galactooligosaacharides; C - control; D - duodenum; J - jejunum; I - ileum; X - caecum; IC - intestinal content; Uni - universal primer; LB - lactobacillus spp.; bifido - Bifidobacterium spp.</t>
  </si>
  <si>
    <t>All qPCR reactions were made in quadruplicates; results represented as relative abundances of the bacteria</t>
  </si>
  <si>
    <t>S1 File B. qPCR dataset for calculating gene abundances</t>
  </si>
  <si>
    <t>All qPCR reactions were made in duplicates; results represented as dCt values</t>
  </si>
  <si>
    <t>Shortcuts userd: GOS - galactooligosaacharides; C - control; D - duodenum; J - jejunum; I - ileum; X - caecum; M - mucosa</t>
  </si>
  <si>
    <t>GOS-D-M1</t>
  </si>
  <si>
    <t>GOS-D-M2</t>
  </si>
  <si>
    <t>GOS-D-M3</t>
  </si>
  <si>
    <t>GOS-D-M4</t>
  </si>
  <si>
    <t>GOS-D-M5</t>
  </si>
  <si>
    <t>GOS-D-M6</t>
  </si>
  <si>
    <t>GOS-D-M7</t>
  </si>
  <si>
    <t>GOS-D-M8</t>
  </si>
  <si>
    <t>GOS-D-M9</t>
  </si>
  <si>
    <t>GOS-D-M10</t>
  </si>
  <si>
    <t>GOS-I-M1</t>
  </si>
  <si>
    <t>GOS-I-M2</t>
  </si>
  <si>
    <t>GOS-I-M3</t>
  </si>
  <si>
    <t>GOS-I-M4</t>
  </si>
  <si>
    <t>GOS-I-M5</t>
  </si>
  <si>
    <t>GOS-I-M6</t>
  </si>
  <si>
    <t>GOS-I-M7</t>
  </si>
  <si>
    <t>GOS-I-M8</t>
  </si>
  <si>
    <t>GOS-I-M9</t>
  </si>
  <si>
    <t>GOS-J-M1</t>
  </si>
  <si>
    <t>GOS-J-M2</t>
  </si>
  <si>
    <t>GOS-J-M3</t>
  </si>
  <si>
    <t>GOS-J-M4</t>
  </si>
  <si>
    <t>GOS-J-M5</t>
  </si>
  <si>
    <t>GOS-J-M6</t>
  </si>
  <si>
    <t>GOS-J-M7</t>
  </si>
  <si>
    <t>GOS-J-M8</t>
  </si>
  <si>
    <t>GOS-J-M9</t>
  </si>
  <si>
    <t>GOS-J-M10</t>
  </si>
  <si>
    <t>GOS- X-M1</t>
  </si>
  <si>
    <t>GOS- X-M2</t>
  </si>
  <si>
    <t>GOS- X-M3</t>
  </si>
  <si>
    <t>GOS- X-M4</t>
  </si>
  <si>
    <t>GOS- X-M5</t>
  </si>
  <si>
    <t>GOS- X-M6</t>
  </si>
  <si>
    <t>GOS- X-M7</t>
  </si>
  <si>
    <t>GOS- X-M8</t>
  </si>
  <si>
    <t>GOS- X-M9</t>
  </si>
  <si>
    <t>GOS- X-M10</t>
  </si>
  <si>
    <t>C-D-M1</t>
  </si>
  <si>
    <t>C-D-M2</t>
  </si>
  <si>
    <t>C-D-M3</t>
  </si>
  <si>
    <t>C-D-M4</t>
  </si>
  <si>
    <t>C-D-M5</t>
  </si>
  <si>
    <t>C-D-M6</t>
  </si>
  <si>
    <t>C-D-M7</t>
  </si>
  <si>
    <t>C-D-M8</t>
  </si>
  <si>
    <t>C-J-M1</t>
  </si>
  <si>
    <t>C-J-M2</t>
  </si>
  <si>
    <t>C-J-M3</t>
  </si>
  <si>
    <t>C-J-M4</t>
  </si>
  <si>
    <t>C-J-M5</t>
  </si>
  <si>
    <t>C-J-M6</t>
  </si>
  <si>
    <t>C-J-M7</t>
  </si>
  <si>
    <t>C-J-M8</t>
  </si>
  <si>
    <t>C-I-M1</t>
  </si>
  <si>
    <t>C-I-M2</t>
  </si>
  <si>
    <t>C-I-M4</t>
  </si>
  <si>
    <t>C-I-M5</t>
  </si>
  <si>
    <t>C-I-M6</t>
  </si>
  <si>
    <t>C-I-M7</t>
  </si>
  <si>
    <t>C-I-M8</t>
  </si>
  <si>
    <t>C- X-M1</t>
  </si>
  <si>
    <t>C- X-M2</t>
  </si>
  <si>
    <t>C- X-M3</t>
  </si>
  <si>
    <t>C- X-M4</t>
  </si>
  <si>
    <t>C- X-M5</t>
  </si>
  <si>
    <t>C- X-M6</t>
  </si>
  <si>
    <t>C- X-M7</t>
  </si>
  <si>
    <t>C- X-M8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</si>
</sst>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0"/>
  </numFmts>
  <fonts count="5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zcionka tekstu podstawowego"/>
      <charset val="238"/>
    </font>
    <font>
      <sz val="10.5"/>
      <color theme="1"/>
      <name val="Courier New"/>
      <family val="3"/>
      <charset val="238"/>
    </font>
    <font>
      <sz val="11"/>
      <name val="Czcionka tekstu podstawowego"/>
      <family val="2"/>
      <charset val="238"/>
    </font>
    <font>
      <b/>
      <u/>
      <sz val="11"/>
      <name val="Czcionka tekstu podstawowego"/>
      <charset val="238"/>
    </font>
    <font>
      <sz val="11"/>
      <color theme="1"/>
      <name val="Czcionka tekstu podstawowego"/>
      <charset val="238"/>
    </font>
    <font>
      <b/>
      <sz val="18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16">
    <xf numFmtId="0" fontId="0" fillId="0" borderId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3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49" fillId="32" borderId="0" applyNumberFormat="0" applyBorder="0" applyAlignment="0" applyProtection="0"/>
    <xf numFmtId="0" fontId="13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49" fillId="32" borderId="0" applyNumberFormat="0" applyBorder="0" applyAlignment="0" applyProtection="0"/>
    <xf numFmtId="0" fontId="13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1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9" fillId="32" borderId="0" applyNumberFormat="0" applyBorder="0" applyAlignment="0" applyProtection="0"/>
    <xf numFmtId="0" fontId="11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9" fillId="32" borderId="0" applyNumberFormat="0" applyBorder="0" applyAlignment="0" applyProtection="0"/>
    <xf numFmtId="0" fontId="11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9" fillId="32" borderId="0" applyNumberFormat="0" applyBorder="0" applyAlignment="0" applyProtection="0"/>
    <xf numFmtId="0" fontId="11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9" fillId="32" borderId="0" applyNumberFormat="0" applyBorder="0" applyAlignment="0" applyProtection="0"/>
    <xf numFmtId="0" fontId="11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9" fillId="32" borderId="0" applyNumberFormat="0" applyBorder="0" applyAlignment="0" applyProtection="0"/>
    <xf numFmtId="0" fontId="11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9" fillId="32" borderId="0" applyNumberFormat="0" applyBorder="0" applyAlignment="0" applyProtection="0"/>
    <xf numFmtId="0" fontId="10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10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10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10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10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10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9" fillId="0" borderId="0"/>
    <xf numFmtId="0" fontId="8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6" fillId="0" borderId="0"/>
    <xf numFmtId="0" fontId="5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9" fillId="32" borderId="0" applyNumberFormat="0" applyBorder="0" applyAlignment="0" applyProtection="0"/>
    <xf numFmtId="0" fontId="4" fillId="0" borderId="0"/>
    <xf numFmtId="0" fontId="3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2" borderId="0" applyNumberFormat="0" applyBorder="0" applyAlignment="0" applyProtection="0"/>
    <xf numFmtId="0" fontId="3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2" borderId="0" applyNumberFormat="0" applyBorder="0" applyAlignment="0" applyProtection="0"/>
    <xf numFmtId="0" fontId="3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2" borderId="0" applyNumberFormat="0" applyBorder="0" applyAlignment="0" applyProtection="0"/>
    <xf numFmtId="0" fontId="3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2" borderId="0" applyNumberFormat="0" applyBorder="0" applyAlignment="0" applyProtection="0"/>
    <xf numFmtId="0" fontId="2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9" fillId="32" borderId="0" applyNumberFormat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32" fillId="0" borderId="11" xfId="0" applyFont="1" applyFill="1" applyBorder="1"/>
    <xf numFmtId="0" fontId="3" fillId="0" borderId="0" xfId="1223" applyFill="1"/>
    <xf numFmtId="0" fontId="4" fillId="0" borderId="0" xfId="1222" applyFill="1"/>
    <xf numFmtId="0" fontId="5" fillId="0" borderId="0" xfId="1180" applyFill="1"/>
    <xf numFmtId="0" fontId="33" fillId="0" borderId="0" xfId="1180" applyFont="1" applyFill="1"/>
    <xf numFmtId="0" fontId="0" fillId="0" borderId="0" xfId="0" applyFill="1" applyBorder="1"/>
    <xf numFmtId="0" fontId="31" fillId="0" borderId="11" xfId="0" applyFont="1" applyFill="1" applyBorder="1"/>
    <xf numFmtId="0" fontId="7" fillId="0" borderId="0" xfId="1137" applyFill="1"/>
    <xf numFmtId="0" fontId="32" fillId="0" borderId="0" xfId="0" applyFont="1" applyFill="1" applyBorder="1"/>
    <xf numFmtId="0" fontId="6" fillId="0" borderId="0" xfId="1179" applyFill="1"/>
    <xf numFmtId="0" fontId="3" fillId="0" borderId="0" xfId="1306" applyFill="1"/>
    <xf numFmtId="0" fontId="3" fillId="0" borderId="0" xfId="1348" applyFill="1"/>
    <xf numFmtId="0" fontId="3" fillId="0" borderId="0" xfId="1390" applyFill="1"/>
    <xf numFmtId="0" fontId="51" fillId="0" borderId="11" xfId="42" applyFont="1" applyFill="1" applyBorder="1"/>
    <xf numFmtId="0" fontId="6" fillId="0" borderId="11" xfId="1179" applyFill="1" applyBorder="1"/>
    <xf numFmtId="0" fontId="50" fillId="0" borderId="11" xfId="171" applyFont="1" applyFill="1" applyBorder="1"/>
    <xf numFmtId="0" fontId="0" fillId="0" borderId="11" xfId="0" applyFill="1" applyBorder="1"/>
    <xf numFmtId="0" fontId="0" fillId="0" borderId="0" xfId="0" applyFont="1" applyFill="1"/>
    <xf numFmtId="0" fontId="53" fillId="0" borderId="11" xfId="0" applyFont="1" applyFill="1" applyBorder="1"/>
    <xf numFmtId="164" fontId="1" fillId="0" borderId="0" xfId="0" applyNumberFormat="1" applyFont="1" applyFill="1"/>
    <xf numFmtId="164" fontId="0" fillId="0" borderId="0" xfId="0" applyNumberFormat="1" applyFill="1"/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left" textRotation="180"/>
    </xf>
    <xf numFmtId="164" fontId="54" fillId="0" borderId="11" xfId="0" applyNumberFormat="1" applyFont="1" applyFill="1" applyBorder="1"/>
    <xf numFmtId="0" fontId="54" fillId="0" borderId="11" xfId="0" applyFont="1" applyFill="1" applyBorder="1"/>
    <xf numFmtId="0" fontId="0" fillId="0" borderId="11" xfId="0" applyFill="1" applyBorder="1" applyAlignment="1">
      <alignment horizontal="center" textRotation="180" wrapText="1"/>
    </xf>
    <xf numFmtId="0" fontId="55" fillId="0" borderId="0" xfId="0" applyFont="1" applyFill="1"/>
    <xf numFmtId="164" fontId="52" fillId="0" borderId="0" xfId="0" applyNumberFormat="1" applyFont="1" applyFill="1"/>
    <xf numFmtId="0" fontId="0" fillId="0" borderId="0" xfId="0" applyFill="1" applyAlignment="1">
      <alignment horizontal="center"/>
    </xf>
    <xf numFmtId="0" fontId="55" fillId="0" borderId="0" xfId="0" applyFont="1" applyFill="1" applyAlignment="1"/>
    <xf numFmtId="0" fontId="0" fillId="0" borderId="11" xfId="0" applyFill="1" applyBorder="1" applyAlignment="1">
      <alignment horizontal="center" textRotation="180"/>
    </xf>
    <xf numFmtId="164" fontId="0" fillId="0" borderId="11" xfId="0" applyNumberFormat="1" applyFill="1" applyBorder="1"/>
    <xf numFmtId="164" fontId="46" fillId="0" borderId="0" xfId="0" applyNumberFormat="1" applyFont="1" applyFill="1"/>
    <xf numFmtId="164" fontId="56" fillId="0" borderId="0" xfId="0" applyNumberFormat="1" applyFont="1" applyFill="1"/>
    <xf numFmtId="164" fontId="54" fillId="0" borderId="0" xfId="0" applyNumberFormat="1" applyFont="1" applyFill="1"/>
    <xf numFmtId="0" fontId="57" fillId="0" borderId="0" xfId="0" applyFont="1" applyFill="1"/>
    <xf numFmtId="0" fontId="0" fillId="0" borderId="12" xfId="0" applyFill="1" applyBorder="1" applyAlignment="1"/>
    <xf numFmtId="0" fontId="31" fillId="0" borderId="10" xfId="0" applyFont="1" applyFill="1" applyBorder="1"/>
    <xf numFmtId="0" fontId="32" fillId="0" borderId="10" xfId="0" applyFont="1" applyFill="1" applyBorder="1"/>
    <xf numFmtId="0" fontId="50" fillId="0" borderId="11" xfId="129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</cellXfs>
  <cellStyles count="1516">
    <cellStyle name="20% — akcent 1" xfId="18" builtinId="30" customBuiltin="1"/>
    <cellStyle name="20% - akcent 1 10" xfId="400"/>
    <cellStyle name="20% - akcent 1 11" xfId="442"/>
    <cellStyle name="20% - akcent 1 12" xfId="484"/>
    <cellStyle name="20% - akcent 1 13" xfId="526"/>
    <cellStyle name="20% - akcent 1 14" xfId="568"/>
    <cellStyle name="20% - akcent 1 15" xfId="610"/>
    <cellStyle name="20% - akcent 1 16" xfId="652"/>
    <cellStyle name="20% - akcent 1 17" xfId="694"/>
    <cellStyle name="20% - akcent 1 18" xfId="736"/>
    <cellStyle name="20% - akcent 1 19" xfId="778"/>
    <cellStyle name="20% - akcent 1 2" xfId="64"/>
    <cellStyle name="20% - akcent 1 20" xfId="820"/>
    <cellStyle name="20% - akcent 1 21" xfId="862"/>
    <cellStyle name="20% - akcent 1 22" xfId="904"/>
    <cellStyle name="20% - akcent 1 23" xfId="945"/>
    <cellStyle name="20% - akcent 1 24" xfId="987"/>
    <cellStyle name="20% - akcent 1 25" xfId="1029"/>
    <cellStyle name="20% - akcent 1 26" xfId="1071"/>
    <cellStyle name="20% - akcent 1 27" xfId="1114"/>
    <cellStyle name="20% - akcent 1 28" xfId="1156"/>
    <cellStyle name="20% - akcent 1 29" xfId="1199"/>
    <cellStyle name="20% - akcent 1 3" xfId="106"/>
    <cellStyle name="20% - akcent 1 30" xfId="1242"/>
    <cellStyle name="20% - akcent 1 31" xfId="1283"/>
    <cellStyle name="20% - akcent 1 32" xfId="1325"/>
    <cellStyle name="20% - akcent 1 33" xfId="1367"/>
    <cellStyle name="20% - akcent 1 34" xfId="1409"/>
    <cellStyle name="20% - akcent 1 35" xfId="1451"/>
    <cellStyle name="20% - akcent 1 36" xfId="1493"/>
    <cellStyle name="20% - akcent 1 4" xfId="148"/>
    <cellStyle name="20% - akcent 1 5" xfId="190"/>
    <cellStyle name="20% - akcent 1 6" xfId="232"/>
    <cellStyle name="20% - akcent 1 7" xfId="274"/>
    <cellStyle name="20% - akcent 1 8" xfId="316"/>
    <cellStyle name="20% - akcent 1 9" xfId="358"/>
    <cellStyle name="20% — akcent 2" xfId="22" builtinId="34" customBuiltin="1"/>
    <cellStyle name="20% - akcent 2 10" xfId="404"/>
    <cellStyle name="20% - akcent 2 11" xfId="446"/>
    <cellStyle name="20% - akcent 2 12" xfId="488"/>
    <cellStyle name="20% - akcent 2 13" xfId="530"/>
    <cellStyle name="20% - akcent 2 14" xfId="572"/>
    <cellStyle name="20% - akcent 2 15" xfId="614"/>
    <cellStyle name="20% - akcent 2 16" xfId="656"/>
    <cellStyle name="20% - akcent 2 17" xfId="698"/>
    <cellStyle name="20% - akcent 2 18" xfId="740"/>
    <cellStyle name="20% - akcent 2 19" xfId="782"/>
    <cellStyle name="20% - akcent 2 2" xfId="68"/>
    <cellStyle name="20% - akcent 2 20" xfId="824"/>
    <cellStyle name="20% - akcent 2 21" xfId="866"/>
    <cellStyle name="20% - akcent 2 22" xfId="908"/>
    <cellStyle name="20% - akcent 2 23" xfId="949"/>
    <cellStyle name="20% - akcent 2 24" xfId="991"/>
    <cellStyle name="20% - akcent 2 25" xfId="1033"/>
    <cellStyle name="20% - akcent 2 26" xfId="1075"/>
    <cellStyle name="20% - akcent 2 27" xfId="1118"/>
    <cellStyle name="20% - akcent 2 28" xfId="1160"/>
    <cellStyle name="20% - akcent 2 29" xfId="1203"/>
    <cellStyle name="20% - akcent 2 3" xfId="110"/>
    <cellStyle name="20% - akcent 2 30" xfId="1246"/>
    <cellStyle name="20% - akcent 2 31" xfId="1287"/>
    <cellStyle name="20% - akcent 2 32" xfId="1329"/>
    <cellStyle name="20% - akcent 2 33" xfId="1371"/>
    <cellStyle name="20% - akcent 2 34" xfId="1413"/>
    <cellStyle name="20% - akcent 2 35" xfId="1455"/>
    <cellStyle name="20% - akcent 2 36" xfId="1497"/>
    <cellStyle name="20% - akcent 2 4" xfId="152"/>
    <cellStyle name="20% - akcent 2 5" xfId="194"/>
    <cellStyle name="20% - akcent 2 6" xfId="236"/>
    <cellStyle name="20% - akcent 2 7" xfId="278"/>
    <cellStyle name="20% - akcent 2 8" xfId="320"/>
    <cellStyle name="20% - akcent 2 9" xfId="362"/>
    <cellStyle name="20% — akcent 3" xfId="26" builtinId="38" customBuiltin="1"/>
    <cellStyle name="20% - akcent 3 10" xfId="408"/>
    <cellStyle name="20% - akcent 3 11" xfId="450"/>
    <cellStyle name="20% - akcent 3 12" xfId="492"/>
    <cellStyle name="20% - akcent 3 13" xfId="534"/>
    <cellStyle name="20% - akcent 3 14" xfId="576"/>
    <cellStyle name="20% - akcent 3 15" xfId="618"/>
    <cellStyle name="20% - akcent 3 16" xfId="660"/>
    <cellStyle name="20% - akcent 3 17" xfId="702"/>
    <cellStyle name="20% - akcent 3 18" xfId="744"/>
    <cellStyle name="20% - akcent 3 19" xfId="786"/>
    <cellStyle name="20% - akcent 3 2" xfId="72"/>
    <cellStyle name="20% - akcent 3 20" xfId="828"/>
    <cellStyle name="20% - akcent 3 21" xfId="870"/>
    <cellStyle name="20% - akcent 3 22" xfId="912"/>
    <cellStyle name="20% - akcent 3 23" xfId="953"/>
    <cellStyle name="20% - akcent 3 24" xfId="995"/>
    <cellStyle name="20% - akcent 3 25" xfId="1037"/>
    <cellStyle name="20% - akcent 3 26" xfId="1079"/>
    <cellStyle name="20% - akcent 3 27" xfId="1122"/>
    <cellStyle name="20% - akcent 3 28" xfId="1164"/>
    <cellStyle name="20% - akcent 3 29" xfId="1207"/>
    <cellStyle name="20% - akcent 3 3" xfId="114"/>
    <cellStyle name="20% - akcent 3 30" xfId="1250"/>
    <cellStyle name="20% - akcent 3 31" xfId="1291"/>
    <cellStyle name="20% - akcent 3 32" xfId="1333"/>
    <cellStyle name="20% - akcent 3 33" xfId="1375"/>
    <cellStyle name="20% - akcent 3 34" xfId="1417"/>
    <cellStyle name="20% - akcent 3 35" xfId="1459"/>
    <cellStyle name="20% - akcent 3 36" xfId="1501"/>
    <cellStyle name="20% - akcent 3 4" xfId="156"/>
    <cellStyle name="20% - akcent 3 5" xfId="198"/>
    <cellStyle name="20% - akcent 3 6" xfId="240"/>
    <cellStyle name="20% - akcent 3 7" xfId="282"/>
    <cellStyle name="20% - akcent 3 8" xfId="324"/>
    <cellStyle name="20% - akcent 3 9" xfId="366"/>
    <cellStyle name="20% — akcent 4" xfId="30" builtinId="42" customBuiltin="1"/>
    <cellStyle name="20% - akcent 4 10" xfId="412"/>
    <cellStyle name="20% - akcent 4 11" xfId="454"/>
    <cellStyle name="20% - akcent 4 12" xfId="496"/>
    <cellStyle name="20% - akcent 4 13" xfId="538"/>
    <cellStyle name="20% - akcent 4 14" xfId="580"/>
    <cellStyle name="20% - akcent 4 15" xfId="622"/>
    <cellStyle name="20% - akcent 4 16" xfId="664"/>
    <cellStyle name="20% - akcent 4 17" xfId="706"/>
    <cellStyle name="20% - akcent 4 18" xfId="748"/>
    <cellStyle name="20% - akcent 4 19" xfId="790"/>
    <cellStyle name="20% - akcent 4 2" xfId="76"/>
    <cellStyle name="20% - akcent 4 20" xfId="832"/>
    <cellStyle name="20% - akcent 4 21" xfId="874"/>
    <cellStyle name="20% - akcent 4 22" xfId="916"/>
    <cellStyle name="20% - akcent 4 23" xfId="957"/>
    <cellStyle name="20% - akcent 4 24" xfId="999"/>
    <cellStyle name="20% - akcent 4 25" xfId="1041"/>
    <cellStyle name="20% - akcent 4 26" xfId="1083"/>
    <cellStyle name="20% - akcent 4 27" xfId="1126"/>
    <cellStyle name="20% - akcent 4 28" xfId="1168"/>
    <cellStyle name="20% - akcent 4 29" xfId="1211"/>
    <cellStyle name="20% - akcent 4 3" xfId="118"/>
    <cellStyle name="20% - akcent 4 30" xfId="1254"/>
    <cellStyle name="20% - akcent 4 31" xfId="1295"/>
    <cellStyle name="20% - akcent 4 32" xfId="1337"/>
    <cellStyle name="20% - akcent 4 33" xfId="1379"/>
    <cellStyle name="20% - akcent 4 34" xfId="1421"/>
    <cellStyle name="20% - akcent 4 35" xfId="1463"/>
    <cellStyle name="20% - akcent 4 36" xfId="1505"/>
    <cellStyle name="20% - akcent 4 4" xfId="160"/>
    <cellStyle name="20% - akcent 4 5" xfId="202"/>
    <cellStyle name="20% - akcent 4 6" xfId="244"/>
    <cellStyle name="20% - akcent 4 7" xfId="286"/>
    <cellStyle name="20% - akcent 4 8" xfId="328"/>
    <cellStyle name="20% - akcent 4 9" xfId="370"/>
    <cellStyle name="20% — akcent 5" xfId="34" builtinId="46" customBuiltin="1"/>
    <cellStyle name="20% - akcent 5 10" xfId="416"/>
    <cellStyle name="20% - akcent 5 11" xfId="458"/>
    <cellStyle name="20% - akcent 5 12" xfId="500"/>
    <cellStyle name="20% - akcent 5 13" xfId="542"/>
    <cellStyle name="20% - akcent 5 14" xfId="584"/>
    <cellStyle name="20% - akcent 5 15" xfId="626"/>
    <cellStyle name="20% - akcent 5 16" xfId="668"/>
    <cellStyle name="20% - akcent 5 17" xfId="710"/>
    <cellStyle name="20% - akcent 5 18" xfId="752"/>
    <cellStyle name="20% - akcent 5 19" xfId="794"/>
    <cellStyle name="20% - akcent 5 2" xfId="80"/>
    <cellStyle name="20% - akcent 5 20" xfId="836"/>
    <cellStyle name="20% - akcent 5 21" xfId="878"/>
    <cellStyle name="20% - akcent 5 22" xfId="920"/>
    <cellStyle name="20% - akcent 5 23" xfId="961"/>
    <cellStyle name="20% - akcent 5 24" xfId="1003"/>
    <cellStyle name="20% - akcent 5 25" xfId="1045"/>
    <cellStyle name="20% - akcent 5 26" xfId="1087"/>
    <cellStyle name="20% - akcent 5 27" xfId="1130"/>
    <cellStyle name="20% - akcent 5 28" xfId="1172"/>
    <cellStyle name="20% - akcent 5 29" xfId="1215"/>
    <cellStyle name="20% - akcent 5 3" xfId="122"/>
    <cellStyle name="20% - akcent 5 30" xfId="1258"/>
    <cellStyle name="20% - akcent 5 31" xfId="1299"/>
    <cellStyle name="20% - akcent 5 32" xfId="1341"/>
    <cellStyle name="20% - akcent 5 33" xfId="1383"/>
    <cellStyle name="20% - akcent 5 34" xfId="1425"/>
    <cellStyle name="20% - akcent 5 35" xfId="1467"/>
    <cellStyle name="20% - akcent 5 36" xfId="1509"/>
    <cellStyle name="20% - akcent 5 4" xfId="164"/>
    <cellStyle name="20% - akcent 5 5" xfId="206"/>
    <cellStyle name="20% - akcent 5 6" xfId="248"/>
    <cellStyle name="20% - akcent 5 7" xfId="290"/>
    <cellStyle name="20% - akcent 5 8" xfId="332"/>
    <cellStyle name="20% - akcent 5 9" xfId="374"/>
    <cellStyle name="20% — akcent 6" xfId="38" builtinId="50" customBuiltin="1"/>
    <cellStyle name="20% - akcent 6 10" xfId="420"/>
    <cellStyle name="20% - akcent 6 11" xfId="462"/>
    <cellStyle name="20% - akcent 6 12" xfId="504"/>
    <cellStyle name="20% - akcent 6 13" xfId="546"/>
    <cellStyle name="20% - akcent 6 14" xfId="588"/>
    <cellStyle name="20% - akcent 6 15" xfId="630"/>
    <cellStyle name="20% - akcent 6 16" xfId="672"/>
    <cellStyle name="20% - akcent 6 17" xfId="714"/>
    <cellStyle name="20% - akcent 6 18" xfId="756"/>
    <cellStyle name="20% - akcent 6 19" xfId="798"/>
    <cellStyle name="20% - akcent 6 2" xfId="84"/>
    <cellStyle name="20% - akcent 6 20" xfId="840"/>
    <cellStyle name="20% - akcent 6 21" xfId="882"/>
    <cellStyle name="20% - akcent 6 22" xfId="924"/>
    <cellStyle name="20% - akcent 6 23" xfId="965"/>
    <cellStyle name="20% - akcent 6 24" xfId="1007"/>
    <cellStyle name="20% - akcent 6 25" xfId="1049"/>
    <cellStyle name="20% - akcent 6 26" xfId="1091"/>
    <cellStyle name="20% - akcent 6 27" xfId="1134"/>
    <cellStyle name="20% - akcent 6 28" xfId="1176"/>
    <cellStyle name="20% - akcent 6 29" xfId="1219"/>
    <cellStyle name="20% - akcent 6 3" xfId="126"/>
    <cellStyle name="20% - akcent 6 30" xfId="1262"/>
    <cellStyle name="20% - akcent 6 31" xfId="1303"/>
    <cellStyle name="20% - akcent 6 32" xfId="1345"/>
    <cellStyle name="20% - akcent 6 33" xfId="1387"/>
    <cellStyle name="20% - akcent 6 34" xfId="1429"/>
    <cellStyle name="20% - akcent 6 35" xfId="1471"/>
    <cellStyle name="20% - akcent 6 36" xfId="1513"/>
    <cellStyle name="20% - akcent 6 4" xfId="168"/>
    <cellStyle name="20% - akcent 6 5" xfId="210"/>
    <cellStyle name="20% - akcent 6 6" xfId="252"/>
    <cellStyle name="20% - akcent 6 7" xfId="294"/>
    <cellStyle name="20% - akcent 6 8" xfId="336"/>
    <cellStyle name="20% - akcent 6 9" xfId="378"/>
    <cellStyle name="40% — akcent 1" xfId="19" builtinId="31" customBuiltin="1"/>
    <cellStyle name="40% - akcent 1 10" xfId="401"/>
    <cellStyle name="40% - akcent 1 11" xfId="443"/>
    <cellStyle name="40% - akcent 1 12" xfId="485"/>
    <cellStyle name="40% - akcent 1 13" xfId="527"/>
    <cellStyle name="40% - akcent 1 14" xfId="569"/>
    <cellStyle name="40% - akcent 1 15" xfId="611"/>
    <cellStyle name="40% - akcent 1 16" xfId="653"/>
    <cellStyle name="40% - akcent 1 17" xfId="695"/>
    <cellStyle name="40% - akcent 1 18" xfId="737"/>
    <cellStyle name="40% - akcent 1 19" xfId="779"/>
    <cellStyle name="40% - akcent 1 2" xfId="65"/>
    <cellStyle name="40% - akcent 1 20" xfId="821"/>
    <cellStyle name="40% - akcent 1 21" xfId="863"/>
    <cellStyle name="40% - akcent 1 22" xfId="905"/>
    <cellStyle name="40% - akcent 1 23" xfId="946"/>
    <cellStyle name="40% - akcent 1 24" xfId="988"/>
    <cellStyle name="40% - akcent 1 25" xfId="1030"/>
    <cellStyle name="40% - akcent 1 26" xfId="1072"/>
    <cellStyle name="40% - akcent 1 27" xfId="1115"/>
    <cellStyle name="40% - akcent 1 28" xfId="1157"/>
    <cellStyle name="40% - akcent 1 29" xfId="1200"/>
    <cellStyle name="40% - akcent 1 3" xfId="107"/>
    <cellStyle name="40% - akcent 1 30" xfId="1243"/>
    <cellStyle name="40% - akcent 1 31" xfId="1284"/>
    <cellStyle name="40% - akcent 1 32" xfId="1326"/>
    <cellStyle name="40% - akcent 1 33" xfId="1368"/>
    <cellStyle name="40% - akcent 1 34" xfId="1410"/>
    <cellStyle name="40% - akcent 1 35" xfId="1452"/>
    <cellStyle name="40% - akcent 1 36" xfId="1494"/>
    <cellStyle name="40% - akcent 1 4" xfId="149"/>
    <cellStyle name="40% - akcent 1 5" xfId="191"/>
    <cellStyle name="40% - akcent 1 6" xfId="233"/>
    <cellStyle name="40% - akcent 1 7" xfId="275"/>
    <cellStyle name="40% - akcent 1 8" xfId="317"/>
    <cellStyle name="40% - akcent 1 9" xfId="359"/>
    <cellStyle name="40% — akcent 2" xfId="23" builtinId="35" customBuiltin="1"/>
    <cellStyle name="40% - akcent 2 10" xfId="405"/>
    <cellStyle name="40% - akcent 2 11" xfId="447"/>
    <cellStyle name="40% - akcent 2 12" xfId="489"/>
    <cellStyle name="40% - akcent 2 13" xfId="531"/>
    <cellStyle name="40% - akcent 2 14" xfId="573"/>
    <cellStyle name="40% - akcent 2 15" xfId="615"/>
    <cellStyle name="40% - akcent 2 16" xfId="657"/>
    <cellStyle name="40% - akcent 2 17" xfId="699"/>
    <cellStyle name="40% - akcent 2 18" xfId="741"/>
    <cellStyle name="40% - akcent 2 19" xfId="783"/>
    <cellStyle name="40% - akcent 2 2" xfId="69"/>
    <cellStyle name="40% - akcent 2 20" xfId="825"/>
    <cellStyle name="40% - akcent 2 21" xfId="867"/>
    <cellStyle name="40% - akcent 2 22" xfId="909"/>
    <cellStyle name="40% - akcent 2 23" xfId="950"/>
    <cellStyle name="40% - akcent 2 24" xfId="992"/>
    <cellStyle name="40% - akcent 2 25" xfId="1034"/>
    <cellStyle name="40% - akcent 2 26" xfId="1076"/>
    <cellStyle name="40% - akcent 2 27" xfId="1119"/>
    <cellStyle name="40% - akcent 2 28" xfId="1161"/>
    <cellStyle name="40% - akcent 2 29" xfId="1204"/>
    <cellStyle name="40% - akcent 2 3" xfId="111"/>
    <cellStyle name="40% - akcent 2 30" xfId="1247"/>
    <cellStyle name="40% - akcent 2 31" xfId="1288"/>
    <cellStyle name="40% - akcent 2 32" xfId="1330"/>
    <cellStyle name="40% - akcent 2 33" xfId="1372"/>
    <cellStyle name="40% - akcent 2 34" xfId="1414"/>
    <cellStyle name="40% - akcent 2 35" xfId="1456"/>
    <cellStyle name="40% - akcent 2 36" xfId="1498"/>
    <cellStyle name="40% - akcent 2 4" xfId="153"/>
    <cellStyle name="40% - akcent 2 5" xfId="195"/>
    <cellStyle name="40% - akcent 2 6" xfId="237"/>
    <cellStyle name="40% - akcent 2 7" xfId="279"/>
    <cellStyle name="40% - akcent 2 8" xfId="321"/>
    <cellStyle name="40% - akcent 2 9" xfId="363"/>
    <cellStyle name="40% — akcent 3" xfId="27" builtinId="39" customBuiltin="1"/>
    <cellStyle name="40% - akcent 3 10" xfId="409"/>
    <cellStyle name="40% - akcent 3 11" xfId="451"/>
    <cellStyle name="40% - akcent 3 12" xfId="493"/>
    <cellStyle name="40% - akcent 3 13" xfId="535"/>
    <cellStyle name="40% - akcent 3 14" xfId="577"/>
    <cellStyle name="40% - akcent 3 15" xfId="619"/>
    <cellStyle name="40% - akcent 3 16" xfId="661"/>
    <cellStyle name="40% - akcent 3 17" xfId="703"/>
    <cellStyle name="40% - akcent 3 18" xfId="745"/>
    <cellStyle name="40% - akcent 3 19" xfId="787"/>
    <cellStyle name="40% - akcent 3 2" xfId="73"/>
    <cellStyle name="40% - akcent 3 20" xfId="829"/>
    <cellStyle name="40% - akcent 3 21" xfId="871"/>
    <cellStyle name="40% - akcent 3 22" xfId="913"/>
    <cellStyle name="40% - akcent 3 23" xfId="954"/>
    <cellStyle name="40% - akcent 3 24" xfId="996"/>
    <cellStyle name="40% - akcent 3 25" xfId="1038"/>
    <cellStyle name="40% - akcent 3 26" xfId="1080"/>
    <cellStyle name="40% - akcent 3 27" xfId="1123"/>
    <cellStyle name="40% - akcent 3 28" xfId="1165"/>
    <cellStyle name="40% - akcent 3 29" xfId="1208"/>
    <cellStyle name="40% - akcent 3 3" xfId="115"/>
    <cellStyle name="40% - akcent 3 30" xfId="1251"/>
    <cellStyle name="40% - akcent 3 31" xfId="1292"/>
    <cellStyle name="40% - akcent 3 32" xfId="1334"/>
    <cellStyle name="40% - akcent 3 33" xfId="1376"/>
    <cellStyle name="40% - akcent 3 34" xfId="1418"/>
    <cellStyle name="40% - akcent 3 35" xfId="1460"/>
    <cellStyle name="40% - akcent 3 36" xfId="1502"/>
    <cellStyle name="40% - akcent 3 4" xfId="157"/>
    <cellStyle name="40% - akcent 3 5" xfId="199"/>
    <cellStyle name="40% - akcent 3 6" xfId="241"/>
    <cellStyle name="40% - akcent 3 7" xfId="283"/>
    <cellStyle name="40% - akcent 3 8" xfId="325"/>
    <cellStyle name="40% - akcent 3 9" xfId="367"/>
    <cellStyle name="40% — akcent 4" xfId="31" builtinId="43" customBuiltin="1"/>
    <cellStyle name="40% - akcent 4 10" xfId="413"/>
    <cellStyle name="40% - akcent 4 11" xfId="455"/>
    <cellStyle name="40% - akcent 4 12" xfId="497"/>
    <cellStyle name="40% - akcent 4 13" xfId="539"/>
    <cellStyle name="40% - akcent 4 14" xfId="581"/>
    <cellStyle name="40% - akcent 4 15" xfId="623"/>
    <cellStyle name="40% - akcent 4 16" xfId="665"/>
    <cellStyle name="40% - akcent 4 17" xfId="707"/>
    <cellStyle name="40% - akcent 4 18" xfId="749"/>
    <cellStyle name="40% - akcent 4 19" xfId="791"/>
    <cellStyle name="40% - akcent 4 2" xfId="77"/>
    <cellStyle name="40% - akcent 4 20" xfId="833"/>
    <cellStyle name="40% - akcent 4 21" xfId="875"/>
    <cellStyle name="40% - akcent 4 22" xfId="917"/>
    <cellStyle name="40% - akcent 4 23" xfId="958"/>
    <cellStyle name="40% - akcent 4 24" xfId="1000"/>
    <cellStyle name="40% - akcent 4 25" xfId="1042"/>
    <cellStyle name="40% - akcent 4 26" xfId="1084"/>
    <cellStyle name="40% - akcent 4 27" xfId="1127"/>
    <cellStyle name="40% - akcent 4 28" xfId="1169"/>
    <cellStyle name="40% - akcent 4 29" xfId="1212"/>
    <cellStyle name="40% - akcent 4 3" xfId="119"/>
    <cellStyle name="40% - akcent 4 30" xfId="1255"/>
    <cellStyle name="40% - akcent 4 31" xfId="1296"/>
    <cellStyle name="40% - akcent 4 32" xfId="1338"/>
    <cellStyle name="40% - akcent 4 33" xfId="1380"/>
    <cellStyle name="40% - akcent 4 34" xfId="1422"/>
    <cellStyle name="40% - akcent 4 35" xfId="1464"/>
    <cellStyle name="40% - akcent 4 36" xfId="1506"/>
    <cellStyle name="40% - akcent 4 4" xfId="161"/>
    <cellStyle name="40% - akcent 4 5" xfId="203"/>
    <cellStyle name="40% - akcent 4 6" xfId="245"/>
    <cellStyle name="40% - akcent 4 7" xfId="287"/>
    <cellStyle name="40% - akcent 4 8" xfId="329"/>
    <cellStyle name="40% - akcent 4 9" xfId="371"/>
    <cellStyle name="40% — akcent 5" xfId="35" builtinId="47" customBuiltin="1"/>
    <cellStyle name="40% - akcent 5 10" xfId="417"/>
    <cellStyle name="40% - akcent 5 11" xfId="459"/>
    <cellStyle name="40% - akcent 5 12" xfId="501"/>
    <cellStyle name="40% - akcent 5 13" xfId="543"/>
    <cellStyle name="40% - akcent 5 14" xfId="585"/>
    <cellStyle name="40% - akcent 5 15" xfId="627"/>
    <cellStyle name="40% - akcent 5 16" xfId="669"/>
    <cellStyle name="40% - akcent 5 17" xfId="711"/>
    <cellStyle name="40% - akcent 5 18" xfId="753"/>
    <cellStyle name="40% - akcent 5 19" xfId="795"/>
    <cellStyle name="40% - akcent 5 2" xfId="81"/>
    <cellStyle name="40% - akcent 5 20" xfId="837"/>
    <cellStyle name="40% - akcent 5 21" xfId="879"/>
    <cellStyle name="40% - akcent 5 22" xfId="921"/>
    <cellStyle name="40% - akcent 5 23" xfId="962"/>
    <cellStyle name="40% - akcent 5 24" xfId="1004"/>
    <cellStyle name="40% - akcent 5 25" xfId="1046"/>
    <cellStyle name="40% - akcent 5 26" xfId="1088"/>
    <cellStyle name="40% - akcent 5 27" xfId="1131"/>
    <cellStyle name="40% - akcent 5 28" xfId="1173"/>
    <cellStyle name="40% - akcent 5 29" xfId="1216"/>
    <cellStyle name="40% - akcent 5 3" xfId="123"/>
    <cellStyle name="40% - akcent 5 30" xfId="1259"/>
    <cellStyle name="40% - akcent 5 31" xfId="1300"/>
    <cellStyle name="40% - akcent 5 32" xfId="1342"/>
    <cellStyle name="40% - akcent 5 33" xfId="1384"/>
    <cellStyle name="40% - akcent 5 34" xfId="1426"/>
    <cellStyle name="40% - akcent 5 35" xfId="1468"/>
    <cellStyle name="40% - akcent 5 36" xfId="1510"/>
    <cellStyle name="40% - akcent 5 4" xfId="165"/>
    <cellStyle name="40% - akcent 5 5" xfId="207"/>
    <cellStyle name="40% - akcent 5 6" xfId="249"/>
    <cellStyle name="40% - akcent 5 7" xfId="291"/>
    <cellStyle name="40% - akcent 5 8" xfId="333"/>
    <cellStyle name="40% - akcent 5 9" xfId="375"/>
    <cellStyle name="40% — akcent 6" xfId="39" builtinId="51" customBuiltin="1"/>
    <cellStyle name="40% - akcent 6 10" xfId="421"/>
    <cellStyle name="40% - akcent 6 11" xfId="463"/>
    <cellStyle name="40% - akcent 6 12" xfId="505"/>
    <cellStyle name="40% - akcent 6 13" xfId="547"/>
    <cellStyle name="40% - akcent 6 14" xfId="589"/>
    <cellStyle name="40% - akcent 6 15" xfId="631"/>
    <cellStyle name="40% - akcent 6 16" xfId="673"/>
    <cellStyle name="40% - akcent 6 17" xfId="715"/>
    <cellStyle name="40% - akcent 6 18" xfId="757"/>
    <cellStyle name="40% - akcent 6 19" xfId="799"/>
    <cellStyle name="40% - akcent 6 2" xfId="85"/>
    <cellStyle name="40% - akcent 6 20" xfId="841"/>
    <cellStyle name="40% - akcent 6 21" xfId="883"/>
    <cellStyle name="40% - akcent 6 22" xfId="925"/>
    <cellStyle name="40% - akcent 6 23" xfId="966"/>
    <cellStyle name="40% - akcent 6 24" xfId="1008"/>
    <cellStyle name="40% - akcent 6 25" xfId="1050"/>
    <cellStyle name="40% - akcent 6 26" xfId="1092"/>
    <cellStyle name="40% - akcent 6 27" xfId="1135"/>
    <cellStyle name="40% - akcent 6 28" xfId="1177"/>
    <cellStyle name="40% - akcent 6 29" xfId="1220"/>
    <cellStyle name="40% - akcent 6 3" xfId="127"/>
    <cellStyle name="40% - akcent 6 30" xfId="1263"/>
    <cellStyle name="40% - akcent 6 31" xfId="1304"/>
    <cellStyle name="40% - akcent 6 32" xfId="1346"/>
    <cellStyle name="40% - akcent 6 33" xfId="1388"/>
    <cellStyle name="40% - akcent 6 34" xfId="1430"/>
    <cellStyle name="40% - akcent 6 35" xfId="1472"/>
    <cellStyle name="40% - akcent 6 36" xfId="1514"/>
    <cellStyle name="40% - akcent 6 4" xfId="169"/>
    <cellStyle name="40% - akcent 6 5" xfId="211"/>
    <cellStyle name="40% - akcent 6 6" xfId="253"/>
    <cellStyle name="40% - akcent 6 7" xfId="295"/>
    <cellStyle name="40% - akcent 6 8" xfId="337"/>
    <cellStyle name="40% - akcent 6 9" xfId="379"/>
    <cellStyle name="60% — akcent 1" xfId="20" builtinId="32" customBuiltin="1"/>
    <cellStyle name="60% - akcent 1 10" xfId="402"/>
    <cellStyle name="60% - akcent 1 11" xfId="444"/>
    <cellStyle name="60% - akcent 1 12" xfId="486"/>
    <cellStyle name="60% - akcent 1 13" xfId="528"/>
    <cellStyle name="60% - akcent 1 14" xfId="570"/>
    <cellStyle name="60% - akcent 1 15" xfId="612"/>
    <cellStyle name="60% - akcent 1 16" xfId="654"/>
    <cellStyle name="60% - akcent 1 17" xfId="696"/>
    <cellStyle name="60% - akcent 1 18" xfId="738"/>
    <cellStyle name="60% - akcent 1 19" xfId="780"/>
    <cellStyle name="60% - akcent 1 2" xfId="66"/>
    <cellStyle name="60% - akcent 1 20" xfId="822"/>
    <cellStyle name="60% - akcent 1 21" xfId="864"/>
    <cellStyle name="60% - akcent 1 22" xfId="906"/>
    <cellStyle name="60% - akcent 1 23" xfId="947"/>
    <cellStyle name="60% - akcent 1 24" xfId="989"/>
    <cellStyle name="60% - akcent 1 25" xfId="1031"/>
    <cellStyle name="60% - akcent 1 26" xfId="1073"/>
    <cellStyle name="60% - akcent 1 27" xfId="1116"/>
    <cellStyle name="60% - akcent 1 28" xfId="1158"/>
    <cellStyle name="60% - akcent 1 29" xfId="1201"/>
    <cellStyle name="60% - akcent 1 3" xfId="108"/>
    <cellStyle name="60% - akcent 1 30" xfId="1244"/>
    <cellStyle name="60% - akcent 1 31" xfId="1285"/>
    <cellStyle name="60% - akcent 1 32" xfId="1327"/>
    <cellStyle name="60% - akcent 1 33" xfId="1369"/>
    <cellStyle name="60% - akcent 1 34" xfId="1411"/>
    <cellStyle name="60% - akcent 1 35" xfId="1453"/>
    <cellStyle name="60% - akcent 1 36" xfId="1495"/>
    <cellStyle name="60% - akcent 1 4" xfId="150"/>
    <cellStyle name="60% - akcent 1 5" xfId="192"/>
    <cellStyle name="60% - akcent 1 6" xfId="234"/>
    <cellStyle name="60% - akcent 1 7" xfId="276"/>
    <cellStyle name="60% - akcent 1 8" xfId="318"/>
    <cellStyle name="60% - akcent 1 9" xfId="360"/>
    <cellStyle name="60% — akcent 2" xfId="24" builtinId="36" customBuiltin="1"/>
    <cellStyle name="60% - akcent 2 10" xfId="406"/>
    <cellStyle name="60% - akcent 2 11" xfId="448"/>
    <cellStyle name="60% - akcent 2 12" xfId="490"/>
    <cellStyle name="60% - akcent 2 13" xfId="532"/>
    <cellStyle name="60% - akcent 2 14" xfId="574"/>
    <cellStyle name="60% - akcent 2 15" xfId="616"/>
    <cellStyle name="60% - akcent 2 16" xfId="658"/>
    <cellStyle name="60% - akcent 2 17" xfId="700"/>
    <cellStyle name="60% - akcent 2 18" xfId="742"/>
    <cellStyle name="60% - akcent 2 19" xfId="784"/>
    <cellStyle name="60% - akcent 2 2" xfId="70"/>
    <cellStyle name="60% - akcent 2 20" xfId="826"/>
    <cellStyle name="60% - akcent 2 21" xfId="868"/>
    <cellStyle name="60% - akcent 2 22" xfId="910"/>
    <cellStyle name="60% - akcent 2 23" xfId="951"/>
    <cellStyle name="60% - akcent 2 24" xfId="993"/>
    <cellStyle name="60% - akcent 2 25" xfId="1035"/>
    <cellStyle name="60% - akcent 2 26" xfId="1077"/>
    <cellStyle name="60% - akcent 2 27" xfId="1120"/>
    <cellStyle name="60% - akcent 2 28" xfId="1162"/>
    <cellStyle name="60% - akcent 2 29" xfId="1205"/>
    <cellStyle name="60% - akcent 2 3" xfId="112"/>
    <cellStyle name="60% - akcent 2 30" xfId="1248"/>
    <cellStyle name="60% - akcent 2 31" xfId="1289"/>
    <cellStyle name="60% - akcent 2 32" xfId="1331"/>
    <cellStyle name="60% - akcent 2 33" xfId="1373"/>
    <cellStyle name="60% - akcent 2 34" xfId="1415"/>
    <cellStyle name="60% - akcent 2 35" xfId="1457"/>
    <cellStyle name="60% - akcent 2 36" xfId="1499"/>
    <cellStyle name="60% - akcent 2 4" xfId="154"/>
    <cellStyle name="60% - akcent 2 5" xfId="196"/>
    <cellStyle name="60% - akcent 2 6" xfId="238"/>
    <cellStyle name="60% - akcent 2 7" xfId="280"/>
    <cellStyle name="60% - akcent 2 8" xfId="322"/>
    <cellStyle name="60% - akcent 2 9" xfId="364"/>
    <cellStyle name="60% — akcent 3" xfId="28" builtinId="40" customBuiltin="1"/>
    <cellStyle name="60% - akcent 3 10" xfId="410"/>
    <cellStyle name="60% - akcent 3 11" xfId="452"/>
    <cellStyle name="60% - akcent 3 12" xfId="494"/>
    <cellStyle name="60% - akcent 3 13" xfId="536"/>
    <cellStyle name="60% - akcent 3 14" xfId="578"/>
    <cellStyle name="60% - akcent 3 15" xfId="620"/>
    <cellStyle name="60% - akcent 3 16" xfId="662"/>
    <cellStyle name="60% - akcent 3 17" xfId="704"/>
    <cellStyle name="60% - akcent 3 18" xfId="746"/>
    <cellStyle name="60% - akcent 3 19" xfId="788"/>
    <cellStyle name="60% - akcent 3 2" xfId="74"/>
    <cellStyle name="60% - akcent 3 20" xfId="830"/>
    <cellStyle name="60% - akcent 3 21" xfId="872"/>
    <cellStyle name="60% - akcent 3 22" xfId="914"/>
    <cellStyle name="60% - akcent 3 23" xfId="955"/>
    <cellStyle name="60% - akcent 3 24" xfId="997"/>
    <cellStyle name="60% - akcent 3 25" xfId="1039"/>
    <cellStyle name="60% - akcent 3 26" xfId="1081"/>
    <cellStyle name="60% - akcent 3 27" xfId="1124"/>
    <cellStyle name="60% - akcent 3 28" xfId="1166"/>
    <cellStyle name="60% - akcent 3 29" xfId="1209"/>
    <cellStyle name="60% - akcent 3 3" xfId="116"/>
    <cellStyle name="60% - akcent 3 30" xfId="1252"/>
    <cellStyle name="60% - akcent 3 31" xfId="1293"/>
    <cellStyle name="60% - akcent 3 32" xfId="1335"/>
    <cellStyle name="60% - akcent 3 33" xfId="1377"/>
    <cellStyle name="60% - akcent 3 34" xfId="1419"/>
    <cellStyle name="60% - akcent 3 35" xfId="1461"/>
    <cellStyle name="60% - akcent 3 36" xfId="1503"/>
    <cellStyle name="60% - akcent 3 4" xfId="158"/>
    <cellStyle name="60% - akcent 3 5" xfId="200"/>
    <cellStyle name="60% - akcent 3 6" xfId="242"/>
    <cellStyle name="60% - akcent 3 7" xfId="284"/>
    <cellStyle name="60% - akcent 3 8" xfId="326"/>
    <cellStyle name="60% - akcent 3 9" xfId="368"/>
    <cellStyle name="60% — akcent 4" xfId="32" builtinId="44" customBuiltin="1"/>
    <cellStyle name="60% - akcent 4 10" xfId="414"/>
    <cellStyle name="60% - akcent 4 11" xfId="456"/>
    <cellStyle name="60% - akcent 4 12" xfId="498"/>
    <cellStyle name="60% - akcent 4 13" xfId="540"/>
    <cellStyle name="60% - akcent 4 14" xfId="582"/>
    <cellStyle name="60% - akcent 4 15" xfId="624"/>
    <cellStyle name="60% - akcent 4 16" xfId="666"/>
    <cellStyle name="60% - akcent 4 17" xfId="708"/>
    <cellStyle name="60% - akcent 4 18" xfId="750"/>
    <cellStyle name="60% - akcent 4 19" xfId="792"/>
    <cellStyle name="60% - akcent 4 2" xfId="78"/>
    <cellStyle name="60% - akcent 4 20" xfId="834"/>
    <cellStyle name="60% - akcent 4 21" xfId="876"/>
    <cellStyle name="60% - akcent 4 22" xfId="918"/>
    <cellStyle name="60% - akcent 4 23" xfId="959"/>
    <cellStyle name="60% - akcent 4 24" xfId="1001"/>
    <cellStyle name="60% - akcent 4 25" xfId="1043"/>
    <cellStyle name="60% - akcent 4 26" xfId="1085"/>
    <cellStyle name="60% - akcent 4 27" xfId="1128"/>
    <cellStyle name="60% - akcent 4 28" xfId="1170"/>
    <cellStyle name="60% - akcent 4 29" xfId="1213"/>
    <cellStyle name="60% - akcent 4 3" xfId="120"/>
    <cellStyle name="60% - akcent 4 30" xfId="1256"/>
    <cellStyle name="60% - akcent 4 31" xfId="1297"/>
    <cellStyle name="60% - akcent 4 32" xfId="1339"/>
    <cellStyle name="60% - akcent 4 33" xfId="1381"/>
    <cellStyle name="60% - akcent 4 34" xfId="1423"/>
    <cellStyle name="60% - akcent 4 35" xfId="1465"/>
    <cellStyle name="60% - akcent 4 36" xfId="1507"/>
    <cellStyle name="60% - akcent 4 4" xfId="162"/>
    <cellStyle name="60% - akcent 4 5" xfId="204"/>
    <cellStyle name="60% - akcent 4 6" xfId="246"/>
    <cellStyle name="60% - akcent 4 7" xfId="288"/>
    <cellStyle name="60% - akcent 4 8" xfId="330"/>
    <cellStyle name="60% - akcent 4 9" xfId="372"/>
    <cellStyle name="60% — akcent 5" xfId="36" builtinId="48" customBuiltin="1"/>
    <cellStyle name="60% - akcent 5 10" xfId="418"/>
    <cellStyle name="60% - akcent 5 11" xfId="460"/>
    <cellStyle name="60% - akcent 5 12" xfId="502"/>
    <cellStyle name="60% - akcent 5 13" xfId="544"/>
    <cellStyle name="60% - akcent 5 14" xfId="586"/>
    <cellStyle name="60% - akcent 5 15" xfId="628"/>
    <cellStyle name="60% - akcent 5 16" xfId="670"/>
    <cellStyle name="60% - akcent 5 17" xfId="712"/>
    <cellStyle name="60% - akcent 5 18" xfId="754"/>
    <cellStyle name="60% - akcent 5 19" xfId="796"/>
    <cellStyle name="60% - akcent 5 2" xfId="82"/>
    <cellStyle name="60% - akcent 5 20" xfId="838"/>
    <cellStyle name="60% - akcent 5 21" xfId="880"/>
    <cellStyle name="60% - akcent 5 22" xfId="922"/>
    <cellStyle name="60% - akcent 5 23" xfId="963"/>
    <cellStyle name="60% - akcent 5 24" xfId="1005"/>
    <cellStyle name="60% - akcent 5 25" xfId="1047"/>
    <cellStyle name="60% - akcent 5 26" xfId="1089"/>
    <cellStyle name="60% - akcent 5 27" xfId="1132"/>
    <cellStyle name="60% - akcent 5 28" xfId="1174"/>
    <cellStyle name="60% - akcent 5 29" xfId="1217"/>
    <cellStyle name="60% - akcent 5 3" xfId="124"/>
    <cellStyle name="60% - akcent 5 30" xfId="1260"/>
    <cellStyle name="60% - akcent 5 31" xfId="1301"/>
    <cellStyle name="60% - akcent 5 32" xfId="1343"/>
    <cellStyle name="60% - akcent 5 33" xfId="1385"/>
    <cellStyle name="60% - akcent 5 34" xfId="1427"/>
    <cellStyle name="60% - akcent 5 35" xfId="1469"/>
    <cellStyle name="60% - akcent 5 36" xfId="1511"/>
    <cellStyle name="60% - akcent 5 4" xfId="166"/>
    <cellStyle name="60% - akcent 5 5" xfId="208"/>
    <cellStyle name="60% - akcent 5 6" xfId="250"/>
    <cellStyle name="60% - akcent 5 7" xfId="292"/>
    <cellStyle name="60% - akcent 5 8" xfId="334"/>
    <cellStyle name="60% - akcent 5 9" xfId="376"/>
    <cellStyle name="60% — akcent 6" xfId="40" builtinId="52" customBuiltin="1"/>
    <cellStyle name="60% - akcent 6 10" xfId="422"/>
    <cellStyle name="60% - akcent 6 11" xfId="464"/>
    <cellStyle name="60% - akcent 6 12" xfId="506"/>
    <cellStyle name="60% - akcent 6 13" xfId="548"/>
    <cellStyle name="60% - akcent 6 14" xfId="590"/>
    <cellStyle name="60% - akcent 6 15" xfId="632"/>
    <cellStyle name="60% - akcent 6 16" xfId="674"/>
    <cellStyle name="60% - akcent 6 17" xfId="716"/>
    <cellStyle name="60% - akcent 6 18" xfId="758"/>
    <cellStyle name="60% - akcent 6 19" xfId="800"/>
    <cellStyle name="60% - akcent 6 2" xfId="86"/>
    <cellStyle name="60% - akcent 6 20" xfId="842"/>
    <cellStyle name="60% - akcent 6 21" xfId="884"/>
    <cellStyle name="60% - akcent 6 22" xfId="926"/>
    <cellStyle name="60% - akcent 6 23" xfId="967"/>
    <cellStyle name="60% - akcent 6 24" xfId="1009"/>
    <cellStyle name="60% - akcent 6 25" xfId="1051"/>
    <cellStyle name="60% - akcent 6 26" xfId="1093"/>
    <cellStyle name="60% - akcent 6 27" xfId="1136"/>
    <cellStyle name="60% - akcent 6 28" xfId="1178"/>
    <cellStyle name="60% - akcent 6 29" xfId="1221"/>
    <cellStyle name="60% - akcent 6 3" xfId="128"/>
    <cellStyle name="60% - akcent 6 30" xfId="1264"/>
    <cellStyle name="60% - akcent 6 31" xfId="1305"/>
    <cellStyle name="60% - akcent 6 32" xfId="1347"/>
    <cellStyle name="60% - akcent 6 33" xfId="1389"/>
    <cellStyle name="60% - akcent 6 34" xfId="1431"/>
    <cellStyle name="60% - akcent 6 35" xfId="1473"/>
    <cellStyle name="60% - akcent 6 36" xfId="1515"/>
    <cellStyle name="60% - akcent 6 4" xfId="170"/>
    <cellStyle name="60% - akcent 6 5" xfId="212"/>
    <cellStyle name="60% - akcent 6 6" xfId="254"/>
    <cellStyle name="60% - akcent 6 7" xfId="296"/>
    <cellStyle name="60% - akcent 6 8" xfId="338"/>
    <cellStyle name="60% - akcent 6 9" xfId="380"/>
    <cellStyle name="Akcent 1" xfId="17" builtinId="29" customBuiltin="1"/>
    <cellStyle name="Akcent 1 10" xfId="399"/>
    <cellStyle name="Akcent 1 11" xfId="441"/>
    <cellStyle name="Akcent 1 12" xfId="483"/>
    <cellStyle name="Akcent 1 13" xfId="525"/>
    <cellStyle name="Akcent 1 14" xfId="567"/>
    <cellStyle name="Akcent 1 15" xfId="609"/>
    <cellStyle name="Akcent 1 16" xfId="651"/>
    <cellStyle name="Akcent 1 17" xfId="693"/>
    <cellStyle name="Akcent 1 18" xfId="735"/>
    <cellStyle name="Akcent 1 19" xfId="777"/>
    <cellStyle name="Akcent 1 2" xfId="63"/>
    <cellStyle name="Akcent 1 20" xfId="819"/>
    <cellStyle name="Akcent 1 21" xfId="861"/>
    <cellStyle name="Akcent 1 22" xfId="903"/>
    <cellStyle name="Akcent 1 23" xfId="944"/>
    <cellStyle name="Akcent 1 24" xfId="986"/>
    <cellStyle name="Akcent 1 25" xfId="1028"/>
    <cellStyle name="Akcent 1 26" xfId="1070"/>
    <cellStyle name="Akcent 1 27" xfId="1113"/>
    <cellStyle name="Akcent 1 28" xfId="1155"/>
    <cellStyle name="Akcent 1 29" xfId="1198"/>
    <cellStyle name="Akcent 1 3" xfId="105"/>
    <cellStyle name="Akcent 1 30" xfId="1241"/>
    <cellStyle name="Akcent 1 31" xfId="1282"/>
    <cellStyle name="Akcent 1 32" xfId="1324"/>
    <cellStyle name="Akcent 1 33" xfId="1366"/>
    <cellStyle name="Akcent 1 34" xfId="1408"/>
    <cellStyle name="Akcent 1 35" xfId="1450"/>
    <cellStyle name="Akcent 1 36" xfId="1492"/>
    <cellStyle name="Akcent 1 4" xfId="147"/>
    <cellStyle name="Akcent 1 5" xfId="189"/>
    <cellStyle name="Akcent 1 6" xfId="231"/>
    <cellStyle name="Akcent 1 7" xfId="273"/>
    <cellStyle name="Akcent 1 8" xfId="315"/>
    <cellStyle name="Akcent 1 9" xfId="357"/>
    <cellStyle name="Akcent 2" xfId="21" builtinId="33" customBuiltin="1"/>
    <cellStyle name="Akcent 2 10" xfId="403"/>
    <cellStyle name="Akcent 2 11" xfId="445"/>
    <cellStyle name="Akcent 2 12" xfId="487"/>
    <cellStyle name="Akcent 2 13" xfId="529"/>
    <cellStyle name="Akcent 2 14" xfId="571"/>
    <cellStyle name="Akcent 2 15" xfId="613"/>
    <cellStyle name="Akcent 2 16" xfId="655"/>
    <cellStyle name="Akcent 2 17" xfId="697"/>
    <cellStyle name="Akcent 2 18" xfId="739"/>
    <cellStyle name="Akcent 2 19" xfId="781"/>
    <cellStyle name="Akcent 2 2" xfId="67"/>
    <cellStyle name="Akcent 2 20" xfId="823"/>
    <cellStyle name="Akcent 2 21" xfId="865"/>
    <cellStyle name="Akcent 2 22" xfId="907"/>
    <cellStyle name="Akcent 2 23" xfId="948"/>
    <cellStyle name="Akcent 2 24" xfId="990"/>
    <cellStyle name="Akcent 2 25" xfId="1032"/>
    <cellStyle name="Akcent 2 26" xfId="1074"/>
    <cellStyle name="Akcent 2 27" xfId="1117"/>
    <cellStyle name="Akcent 2 28" xfId="1159"/>
    <cellStyle name="Akcent 2 29" xfId="1202"/>
    <cellStyle name="Akcent 2 3" xfId="109"/>
    <cellStyle name="Akcent 2 30" xfId="1245"/>
    <cellStyle name="Akcent 2 31" xfId="1286"/>
    <cellStyle name="Akcent 2 32" xfId="1328"/>
    <cellStyle name="Akcent 2 33" xfId="1370"/>
    <cellStyle name="Akcent 2 34" xfId="1412"/>
    <cellStyle name="Akcent 2 35" xfId="1454"/>
    <cellStyle name="Akcent 2 36" xfId="1496"/>
    <cellStyle name="Akcent 2 4" xfId="151"/>
    <cellStyle name="Akcent 2 5" xfId="193"/>
    <cellStyle name="Akcent 2 6" xfId="235"/>
    <cellStyle name="Akcent 2 7" xfId="277"/>
    <cellStyle name="Akcent 2 8" xfId="319"/>
    <cellStyle name="Akcent 2 9" xfId="361"/>
    <cellStyle name="Akcent 3" xfId="25" builtinId="37" customBuiltin="1"/>
    <cellStyle name="Akcent 3 10" xfId="407"/>
    <cellStyle name="Akcent 3 11" xfId="449"/>
    <cellStyle name="Akcent 3 12" xfId="491"/>
    <cellStyle name="Akcent 3 13" xfId="533"/>
    <cellStyle name="Akcent 3 14" xfId="575"/>
    <cellStyle name="Akcent 3 15" xfId="617"/>
    <cellStyle name="Akcent 3 16" xfId="659"/>
    <cellStyle name="Akcent 3 17" xfId="701"/>
    <cellStyle name="Akcent 3 18" xfId="743"/>
    <cellStyle name="Akcent 3 19" xfId="785"/>
    <cellStyle name="Akcent 3 2" xfId="71"/>
    <cellStyle name="Akcent 3 20" xfId="827"/>
    <cellStyle name="Akcent 3 21" xfId="869"/>
    <cellStyle name="Akcent 3 22" xfId="911"/>
    <cellStyle name="Akcent 3 23" xfId="952"/>
    <cellStyle name="Akcent 3 24" xfId="994"/>
    <cellStyle name="Akcent 3 25" xfId="1036"/>
    <cellStyle name="Akcent 3 26" xfId="1078"/>
    <cellStyle name="Akcent 3 27" xfId="1121"/>
    <cellStyle name="Akcent 3 28" xfId="1163"/>
    <cellStyle name="Akcent 3 29" xfId="1206"/>
    <cellStyle name="Akcent 3 3" xfId="113"/>
    <cellStyle name="Akcent 3 30" xfId="1249"/>
    <cellStyle name="Akcent 3 31" xfId="1290"/>
    <cellStyle name="Akcent 3 32" xfId="1332"/>
    <cellStyle name="Akcent 3 33" xfId="1374"/>
    <cellStyle name="Akcent 3 34" xfId="1416"/>
    <cellStyle name="Akcent 3 35" xfId="1458"/>
    <cellStyle name="Akcent 3 36" xfId="1500"/>
    <cellStyle name="Akcent 3 4" xfId="155"/>
    <cellStyle name="Akcent 3 5" xfId="197"/>
    <cellStyle name="Akcent 3 6" xfId="239"/>
    <cellStyle name="Akcent 3 7" xfId="281"/>
    <cellStyle name="Akcent 3 8" xfId="323"/>
    <cellStyle name="Akcent 3 9" xfId="365"/>
    <cellStyle name="Akcent 4" xfId="29" builtinId="41" customBuiltin="1"/>
    <cellStyle name="Akcent 4 10" xfId="411"/>
    <cellStyle name="Akcent 4 11" xfId="453"/>
    <cellStyle name="Akcent 4 12" xfId="495"/>
    <cellStyle name="Akcent 4 13" xfId="537"/>
    <cellStyle name="Akcent 4 14" xfId="579"/>
    <cellStyle name="Akcent 4 15" xfId="621"/>
    <cellStyle name="Akcent 4 16" xfId="663"/>
    <cellStyle name="Akcent 4 17" xfId="705"/>
    <cellStyle name="Akcent 4 18" xfId="747"/>
    <cellStyle name="Akcent 4 19" xfId="789"/>
    <cellStyle name="Akcent 4 2" xfId="75"/>
    <cellStyle name="Akcent 4 20" xfId="831"/>
    <cellStyle name="Akcent 4 21" xfId="873"/>
    <cellStyle name="Akcent 4 22" xfId="915"/>
    <cellStyle name="Akcent 4 23" xfId="956"/>
    <cellStyle name="Akcent 4 24" xfId="998"/>
    <cellStyle name="Akcent 4 25" xfId="1040"/>
    <cellStyle name="Akcent 4 26" xfId="1082"/>
    <cellStyle name="Akcent 4 27" xfId="1125"/>
    <cellStyle name="Akcent 4 28" xfId="1167"/>
    <cellStyle name="Akcent 4 29" xfId="1210"/>
    <cellStyle name="Akcent 4 3" xfId="117"/>
    <cellStyle name="Akcent 4 30" xfId="1253"/>
    <cellStyle name="Akcent 4 31" xfId="1294"/>
    <cellStyle name="Akcent 4 32" xfId="1336"/>
    <cellStyle name="Akcent 4 33" xfId="1378"/>
    <cellStyle name="Akcent 4 34" xfId="1420"/>
    <cellStyle name="Akcent 4 35" xfId="1462"/>
    <cellStyle name="Akcent 4 36" xfId="1504"/>
    <cellStyle name="Akcent 4 4" xfId="159"/>
    <cellStyle name="Akcent 4 5" xfId="201"/>
    <cellStyle name="Akcent 4 6" xfId="243"/>
    <cellStyle name="Akcent 4 7" xfId="285"/>
    <cellStyle name="Akcent 4 8" xfId="327"/>
    <cellStyle name="Akcent 4 9" xfId="369"/>
    <cellStyle name="Akcent 5" xfId="33" builtinId="45" customBuiltin="1"/>
    <cellStyle name="Akcent 5 10" xfId="415"/>
    <cellStyle name="Akcent 5 11" xfId="457"/>
    <cellStyle name="Akcent 5 12" xfId="499"/>
    <cellStyle name="Akcent 5 13" xfId="541"/>
    <cellStyle name="Akcent 5 14" xfId="583"/>
    <cellStyle name="Akcent 5 15" xfId="625"/>
    <cellStyle name="Akcent 5 16" xfId="667"/>
    <cellStyle name="Akcent 5 17" xfId="709"/>
    <cellStyle name="Akcent 5 18" xfId="751"/>
    <cellStyle name="Akcent 5 19" xfId="793"/>
    <cellStyle name="Akcent 5 2" xfId="79"/>
    <cellStyle name="Akcent 5 20" xfId="835"/>
    <cellStyle name="Akcent 5 21" xfId="877"/>
    <cellStyle name="Akcent 5 22" xfId="919"/>
    <cellStyle name="Akcent 5 23" xfId="960"/>
    <cellStyle name="Akcent 5 24" xfId="1002"/>
    <cellStyle name="Akcent 5 25" xfId="1044"/>
    <cellStyle name="Akcent 5 26" xfId="1086"/>
    <cellStyle name="Akcent 5 27" xfId="1129"/>
    <cellStyle name="Akcent 5 28" xfId="1171"/>
    <cellStyle name="Akcent 5 29" xfId="1214"/>
    <cellStyle name="Akcent 5 3" xfId="121"/>
    <cellStyle name="Akcent 5 30" xfId="1257"/>
    <cellStyle name="Akcent 5 31" xfId="1298"/>
    <cellStyle name="Akcent 5 32" xfId="1340"/>
    <cellStyle name="Akcent 5 33" xfId="1382"/>
    <cellStyle name="Akcent 5 34" xfId="1424"/>
    <cellStyle name="Akcent 5 35" xfId="1466"/>
    <cellStyle name="Akcent 5 36" xfId="1508"/>
    <cellStyle name="Akcent 5 4" xfId="163"/>
    <cellStyle name="Akcent 5 5" xfId="205"/>
    <cellStyle name="Akcent 5 6" xfId="247"/>
    <cellStyle name="Akcent 5 7" xfId="289"/>
    <cellStyle name="Akcent 5 8" xfId="331"/>
    <cellStyle name="Akcent 5 9" xfId="373"/>
    <cellStyle name="Akcent 6" xfId="37" builtinId="49" customBuiltin="1"/>
    <cellStyle name="Akcent 6 10" xfId="419"/>
    <cellStyle name="Akcent 6 11" xfId="461"/>
    <cellStyle name="Akcent 6 12" xfId="503"/>
    <cellStyle name="Akcent 6 13" xfId="545"/>
    <cellStyle name="Akcent 6 14" xfId="587"/>
    <cellStyle name="Akcent 6 15" xfId="629"/>
    <cellStyle name="Akcent 6 16" xfId="671"/>
    <cellStyle name="Akcent 6 17" xfId="713"/>
    <cellStyle name="Akcent 6 18" xfId="755"/>
    <cellStyle name="Akcent 6 19" xfId="797"/>
    <cellStyle name="Akcent 6 2" xfId="83"/>
    <cellStyle name="Akcent 6 20" xfId="839"/>
    <cellStyle name="Akcent 6 21" xfId="881"/>
    <cellStyle name="Akcent 6 22" xfId="923"/>
    <cellStyle name="Akcent 6 23" xfId="964"/>
    <cellStyle name="Akcent 6 24" xfId="1006"/>
    <cellStyle name="Akcent 6 25" xfId="1048"/>
    <cellStyle name="Akcent 6 26" xfId="1090"/>
    <cellStyle name="Akcent 6 27" xfId="1133"/>
    <cellStyle name="Akcent 6 28" xfId="1175"/>
    <cellStyle name="Akcent 6 29" xfId="1218"/>
    <cellStyle name="Akcent 6 3" xfId="125"/>
    <cellStyle name="Akcent 6 30" xfId="1261"/>
    <cellStyle name="Akcent 6 31" xfId="1302"/>
    <cellStyle name="Akcent 6 32" xfId="1344"/>
    <cellStyle name="Akcent 6 33" xfId="1386"/>
    <cellStyle name="Akcent 6 34" xfId="1428"/>
    <cellStyle name="Akcent 6 35" xfId="1470"/>
    <cellStyle name="Akcent 6 36" xfId="1512"/>
    <cellStyle name="Akcent 6 4" xfId="167"/>
    <cellStyle name="Akcent 6 5" xfId="209"/>
    <cellStyle name="Akcent 6 6" xfId="251"/>
    <cellStyle name="Akcent 6 7" xfId="293"/>
    <cellStyle name="Akcent 6 8" xfId="335"/>
    <cellStyle name="Akcent 6 9" xfId="377"/>
    <cellStyle name="Dane wejściowe" xfId="9" builtinId="20" customBuiltin="1"/>
    <cellStyle name="Dane wejściowe 10" xfId="390"/>
    <cellStyle name="Dane wejściowe 11" xfId="432"/>
    <cellStyle name="Dane wejściowe 12" xfId="474"/>
    <cellStyle name="Dane wejściowe 13" xfId="516"/>
    <cellStyle name="Dane wejściowe 14" xfId="558"/>
    <cellStyle name="Dane wejściowe 15" xfId="600"/>
    <cellStyle name="Dane wejściowe 16" xfId="642"/>
    <cellStyle name="Dane wejściowe 17" xfId="684"/>
    <cellStyle name="Dane wejściowe 18" xfId="726"/>
    <cellStyle name="Dane wejściowe 19" xfId="768"/>
    <cellStyle name="Dane wejściowe 2" xfId="54"/>
    <cellStyle name="Dane wejściowe 20" xfId="810"/>
    <cellStyle name="Dane wejściowe 21" xfId="852"/>
    <cellStyle name="Dane wejściowe 22" xfId="894"/>
    <cellStyle name="Dane wejściowe 23" xfId="935"/>
    <cellStyle name="Dane wejściowe 24" xfId="977"/>
    <cellStyle name="Dane wejściowe 25" xfId="1019"/>
    <cellStyle name="Dane wejściowe 26" xfId="1061"/>
    <cellStyle name="Dane wejściowe 27" xfId="1104"/>
    <cellStyle name="Dane wejściowe 28" xfId="1146"/>
    <cellStyle name="Dane wejściowe 29" xfId="1189"/>
    <cellStyle name="Dane wejściowe 3" xfId="96"/>
    <cellStyle name="Dane wejściowe 30" xfId="1232"/>
    <cellStyle name="Dane wejściowe 31" xfId="1273"/>
    <cellStyle name="Dane wejściowe 32" xfId="1315"/>
    <cellStyle name="Dane wejściowe 33" xfId="1357"/>
    <cellStyle name="Dane wejściowe 34" xfId="1399"/>
    <cellStyle name="Dane wejściowe 35" xfId="1441"/>
    <cellStyle name="Dane wejściowe 36" xfId="1483"/>
    <cellStyle name="Dane wejściowe 4" xfId="138"/>
    <cellStyle name="Dane wejściowe 5" xfId="180"/>
    <cellStyle name="Dane wejściowe 6" xfId="222"/>
    <cellStyle name="Dane wejściowe 7" xfId="264"/>
    <cellStyle name="Dane wejściowe 8" xfId="306"/>
    <cellStyle name="Dane wejściowe 9" xfId="348"/>
    <cellStyle name="Dane wyjściowe" xfId="10" builtinId="21" customBuiltin="1"/>
    <cellStyle name="Dane wyjściowe 10" xfId="391"/>
    <cellStyle name="Dane wyjściowe 11" xfId="433"/>
    <cellStyle name="Dane wyjściowe 12" xfId="475"/>
    <cellStyle name="Dane wyjściowe 13" xfId="517"/>
    <cellStyle name="Dane wyjściowe 14" xfId="559"/>
    <cellStyle name="Dane wyjściowe 15" xfId="601"/>
    <cellStyle name="Dane wyjściowe 16" xfId="643"/>
    <cellStyle name="Dane wyjściowe 17" xfId="685"/>
    <cellStyle name="Dane wyjściowe 18" xfId="727"/>
    <cellStyle name="Dane wyjściowe 19" xfId="769"/>
    <cellStyle name="Dane wyjściowe 2" xfId="55"/>
    <cellStyle name="Dane wyjściowe 20" xfId="811"/>
    <cellStyle name="Dane wyjściowe 21" xfId="853"/>
    <cellStyle name="Dane wyjściowe 22" xfId="895"/>
    <cellStyle name="Dane wyjściowe 23" xfId="936"/>
    <cellStyle name="Dane wyjściowe 24" xfId="978"/>
    <cellStyle name="Dane wyjściowe 25" xfId="1020"/>
    <cellStyle name="Dane wyjściowe 26" xfId="1062"/>
    <cellStyle name="Dane wyjściowe 27" xfId="1105"/>
    <cellStyle name="Dane wyjściowe 28" xfId="1147"/>
    <cellStyle name="Dane wyjściowe 29" xfId="1190"/>
    <cellStyle name="Dane wyjściowe 3" xfId="97"/>
    <cellStyle name="Dane wyjściowe 30" xfId="1233"/>
    <cellStyle name="Dane wyjściowe 31" xfId="1274"/>
    <cellStyle name="Dane wyjściowe 32" xfId="1316"/>
    <cellStyle name="Dane wyjściowe 33" xfId="1358"/>
    <cellStyle name="Dane wyjściowe 34" xfId="1400"/>
    <cellStyle name="Dane wyjściowe 35" xfId="1442"/>
    <cellStyle name="Dane wyjściowe 36" xfId="1484"/>
    <cellStyle name="Dane wyjściowe 4" xfId="139"/>
    <cellStyle name="Dane wyjściowe 5" xfId="181"/>
    <cellStyle name="Dane wyjściowe 6" xfId="223"/>
    <cellStyle name="Dane wyjściowe 7" xfId="265"/>
    <cellStyle name="Dane wyjściowe 8" xfId="307"/>
    <cellStyle name="Dane wyjściowe 9" xfId="349"/>
    <cellStyle name="Dobre 10" xfId="387"/>
    <cellStyle name="Dobre 11" xfId="429"/>
    <cellStyle name="Dobre 12" xfId="471"/>
    <cellStyle name="Dobre 13" xfId="513"/>
    <cellStyle name="Dobre 14" xfId="555"/>
    <cellStyle name="Dobre 15" xfId="597"/>
    <cellStyle name="Dobre 16" xfId="639"/>
    <cellStyle name="Dobre 17" xfId="681"/>
    <cellStyle name="Dobre 18" xfId="723"/>
    <cellStyle name="Dobre 19" xfId="765"/>
    <cellStyle name="Dobre 2" xfId="51"/>
    <cellStyle name="Dobre 20" xfId="807"/>
    <cellStyle name="Dobre 21" xfId="849"/>
    <cellStyle name="Dobre 22" xfId="891"/>
    <cellStyle name="Dobre 23" xfId="932"/>
    <cellStyle name="Dobre 24" xfId="974"/>
    <cellStyle name="Dobre 25" xfId="1016"/>
    <cellStyle name="Dobre 26" xfId="1058"/>
    <cellStyle name="Dobre 27" xfId="1101"/>
    <cellStyle name="Dobre 28" xfId="1143"/>
    <cellStyle name="Dobre 29" xfId="1186"/>
    <cellStyle name="Dobre 3" xfId="93"/>
    <cellStyle name="Dobre 30" xfId="1229"/>
    <cellStyle name="Dobre 31" xfId="1270"/>
    <cellStyle name="Dobre 32" xfId="1312"/>
    <cellStyle name="Dobre 33" xfId="1354"/>
    <cellStyle name="Dobre 34" xfId="1396"/>
    <cellStyle name="Dobre 35" xfId="1438"/>
    <cellStyle name="Dobre 36" xfId="1480"/>
    <cellStyle name="Dobre 4" xfId="135"/>
    <cellStyle name="Dobre 5" xfId="177"/>
    <cellStyle name="Dobre 6" xfId="219"/>
    <cellStyle name="Dobre 7" xfId="261"/>
    <cellStyle name="Dobre 8" xfId="303"/>
    <cellStyle name="Dobre 9" xfId="345"/>
    <cellStyle name="Dobry" xfId="6" builtinId="26" customBuiltin="1"/>
    <cellStyle name="Komórka połączona" xfId="12" builtinId="24" customBuiltin="1"/>
    <cellStyle name="Komórka połączona 10" xfId="393"/>
    <cellStyle name="Komórka połączona 11" xfId="435"/>
    <cellStyle name="Komórka połączona 12" xfId="477"/>
    <cellStyle name="Komórka połączona 13" xfId="519"/>
    <cellStyle name="Komórka połączona 14" xfId="561"/>
    <cellStyle name="Komórka połączona 15" xfId="603"/>
    <cellStyle name="Komórka połączona 16" xfId="645"/>
    <cellStyle name="Komórka połączona 17" xfId="687"/>
    <cellStyle name="Komórka połączona 18" xfId="729"/>
    <cellStyle name="Komórka połączona 19" xfId="771"/>
    <cellStyle name="Komórka połączona 2" xfId="57"/>
    <cellStyle name="Komórka połączona 20" xfId="813"/>
    <cellStyle name="Komórka połączona 21" xfId="855"/>
    <cellStyle name="Komórka połączona 22" xfId="897"/>
    <cellStyle name="Komórka połączona 23" xfId="938"/>
    <cellStyle name="Komórka połączona 24" xfId="980"/>
    <cellStyle name="Komórka połączona 25" xfId="1022"/>
    <cellStyle name="Komórka połączona 26" xfId="1064"/>
    <cellStyle name="Komórka połączona 27" xfId="1107"/>
    <cellStyle name="Komórka połączona 28" xfId="1149"/>
    <cellStyle name="Komórka połączona 29" xfId="1192"/>
    <cellStyle name="Komórka połączona 3" xfId="99"/>
    <cellStyle name="Komórka połączona 30" xfId="1235"/>
    <cellStyle name="Komórka połączona 31" xfId="1276"/>
    <cellStyle name="Komórka połączona 32" xfId="1318"/>
    <cellStyle name="Komórka połączona 33" xfId="1360"/>
    <cellStyle name="Komórka połączona 34" xfId="1402"/>
    <cellStyle name="Komórka połączona 35" xfId="1444"/>
    <cellStyle name="Komórka połączona 36" xfId="1486"/>
    <cellStyle name="Komórka połączona 4" xfId="141"/>
    <cellStyle name="Komórka połączona 5" xfId="183"/>
    <cellStyle name="Komórka połączona 6" xfId="225"/>
    <cellStyle name="Komórka połączona 7" xfId="267"/>
    <cellStyle name="Komórka połączona 8" xfId="309"/>
    <cellStyle name="Komórka połączona 9" xfId="351"/>
    <cellStyle name="Komórka zaznaczona" xfId="13" builtinId="23" customBuiltin="1"/>
    <cellStyle name="Komórka zaznaczona 10" xfId="394"/>
    <cellStyle name="Komórka zaznaczona 11" xfId="436"/>
    <cellStyle name="Komórka zaznaczona 12" xfId="478"/>
    <cellStyle name="Komórka zaznaczona 13" xfId="520"/>
    <cellStyle name="Komórka zaznaczona 14" xfId="562"/>
    <cellStyle name="Komórka zaznaczona 15" xfId="604"/>
    <cellStyle name="Komórka zaznaczona 16" xfId="646"/>
    <cellStyle name="Komórka zaznaczona 17" xfId="688"/>
    <cellStyle name="Komórka zaznaczona 18" xfId="730"/>
    <cellStyle name="Komórka zaznaczona 19" xfId="772"/>
    <cellStyle name="Komórka zaznaczona 2" xfId="58"/>
    <cellStyle name="Komórka zaznaczona 20" xfId="814"/>
    <cellStyle name="Komórka zaznaczona 21" xfId="856"/>
    <cellStyle name="Komórka zaznaczona 22" xfId="898"/>
    <cellStyle name="Komórka zaznaczona 23" xfId="939"/>
    <cellStyle name="Komórka zaznaczona 24" xfId="981"/>
    <cellStyle name="Komórka zaznaczona 25" xfId="1023"/>
    <cellStyle name="Komórka zaznaczona 26" xfId="1065"/>
    <cellStyle name="Komórka zaznaczona 27" xfId="1108"/>
    <cellStyle name="Komórka zaznaczona 28" xfId="1150"/>
    <cellStyle name="Komórka zaznaczona 29" xfId="1193"/>
    <cellStyle name="Komórka zaznaczona 3" xfId="100"/>
    <cellStyle name="Komórka zaznaczona 30" xfId="1236"/>
    <cellStyle name="Komórka zaznaczona 31" xfId="1277"/>
    <cellStyle name="Komórka zaznaczona 32" xfId="1319"/>
    <cellStyle name="Komórka zaznaczona 33" xfId="1361"/>
    <cellStyle name="Komórka zaznaczona 34" xfId="1403"/>
    <cellStyle name="Komórka zaznaczona 35" xfId="1445"/>
    <cellStyle name="Komórka zaznaczona 36" xfId="1487"/>
    <cellStyle name="Komórka zaznaczona 4" xfId="142"/>
    <cellStyle name="Komórka zaznaczona 5" xfId="184"/>
    <cellStyle name="Komórka zaznaczona 6" xfId="226"/>
    <cellStyle name="Komórka zaznaczona 7" xfId="268"/>
    <cellStyle name="Komórka zaznaczona 8" xfId="310"/>
    <cellStyle name="Komórka zaznaczona 9" xfId="352"/>
    <cellStyle name="Nagłówek 1" xfId="2" builtinId="16" customBuiltin="1"/>
    <cellStyle name="Nagłówek 1 10" xfId="383"/>
    <cellStyle name="Nagłówek 1 11" xfId="425"/>
    <cellStyle name="Nagłówek 1 12" xfId="467"/>
    <cellStyle name="Nagłówek 1 13" xfId="509"/>
    <cellStyle name="Nagłówek 1 14" xfId="551"/>
    <cellStyle name="Nagłówek 1 15" xfId="593"/>
    <cellStyle name="Nagłówek 1 16" xfId="635"/>
    <cellStyle name="Nagłówek 1 17" xfId="677"/>
    <cellStyle name="Nagłówek 1 18" xfId="719"/>
    <cellStyle name="Nagłówek 1 19" xfId="761"/>
    <cellStyle name="Nagłówek 1 2" xfId="47"/>
    <cellStyle name="Nagłówek 1 20" xfId="803"/>
    <cellStyle name="Nagłówek 1 21" xfId="845"/>
    <cellStyle name="Nagłówek 1 22" xfId="887"/>
    <cellStyle name="Nagłówek 1 23" xfId="928"/>
    <cellStyle name="Nagłówek 1 24" xfId="970"/>
    <cellStyle name="Nagłówek 1 25" xfId="1012"/>
    <cellStyle name="Nagłówek 1 26" xfId="1054"/>
    <cellStyle name="Nagłówek 1 27" xfId="1097"/>
    <cellStyle name="Nagłówek 1 28" xfId="1139"/>
    <cellStyle name="Nagłówek 1 29" xfId="1182"/>
    <cellStyle name="Nagłówek 1 3" xfId="89"/>
    <cellStyle name="Nagłówek 1 30" xfId="1225"/>
    <cellStyle name="Nagłówek 1 31" xfId="1266"/>
    <cellStyle name="Nagłówek 1 32" xfId="1308"/>
    <cellStyle name="Nagłówek 1 33" xfId="1350"/>
    <cellStyle name="Nagłówek 1 34" xfId="1392"/>
    <cellStyle name="Nagłówek 1 35" xfId="1434"/>
    <cellStyle name="Nagłówek 1 36" xfId="1476"/>
    <cellStyle name="Nagłówek 1 4" xfId="131"/>
    <cellStyle name="Nagłówek 1 5" xfId="173"/>
    <cellStyle name="Nagłówek 1 6" xfId="215"/>
    <cellStyle name="Nagłówek 1 7" xfId="257"/>
    <cellStyle name="Nagłówek 1 8" xfId="299"/>
    <cellStyle name="Nagłówek 1 9" xfId="341"/>
    <cellStyle name="Nagłówek 2" xfId="3" builtinId="17" customBuiltin="1"/>
    <cellStyle name="Nagłówek 2 10" xfId="384"/>
    <cellStyle name="Nagłówek 2 11" xfId="426"/>
    <cellStyle name="Nagłówek 2 12" xfId="468"/>
    <cellStyle name="Nagłówek 2 13" xfId="510"/>
    <cellStyle name="Nagłówek 2 14" xfId="552"/>
    <cellStyle name="Nagłówek 2 15" xfId="594"/>
    <cellStyle name="Nagłówek 2 16" xfId="636"/>
    <cellStyle name="Nagłówek 2 17" xfId="678"/>
    <cellStyle name="Nagłówek 2 18" xfId="720"/>
    <cellStyle name="Nagłówek 2 19" xfId="762"/>
    <cellStyle name="Nagłówek 2 2" xfId="48"/>
    <cellStyle name="Nagłówek 2 20" xfId="804"/>
    <cellStyle name="Nagłówek 2 21" xfId="846"/>
    <cellStyle name="Nagłówek 2 22" xfId="888"/>
    <cellStyle name="Nagłówek 2 23" xfId="929"/>
    <cellStyle name="Nagłówek 2 24" xfId="971"/>
    <cellStyle name="Nagłówek 2 25" xfId="1013"/>
    <cellStyle name="Nagłówek 2 26" xfId="1055"/>
    <cellStyle name="Nagłówek 2 27" xfId="1098"/>
    <cellStyle name="Nagłówek 2 28" xfId="1140"/>
    <cellStyle name="Nagłówek 2 29" xfId="1183"/>
    <cellStyle name="Nagłówek 2 3" xfId="90"/>
    <cellStyle name="Nagłówek 2 30" xfId="1226"/>
    <cellStyle name="Nagłówek 2 31" xfId="1267"/>
    <cellStyle name="Nagłówek 2 32" xfId="1309"/>
    <cellStyle name="Nagłówek 2 33" xfId="1351"/>
    <cellStyle name="Nagłówek 2 34" xfId="1393"/>
    <cellStyle name="Nagłówek 2 35" xfId="1435"/>
    <cellStyle name="Nagłówek 2 36" xfId="1477"/>
    <cellStyle name="Nagłówek 2 4" xfId="132"/>
    <cellStyle name="Nagłówek 2 5" xfId="174"/>
    <cellStyle name="Nagłówek 2 6" xfId="216"/>
    <cellStyle name="Nagłówek 2 7" xfId="258"/>
    <cellStyle name="Nagłówek 2 8" xfId="300"/>
    <cellStyle name="Nagłówek 2 9" xfId="342"/>
    <cellStyle name="Nagłówek 3" xfId="4" builtinId="18" customBuiltin="1"/>
    <cellStyle name="Nagłówek 3 10" xfId="385"/>
    <cellStyle name="Nagłówek 3 11" xfId="427"/>
    <cellStyle name="Nagłówek 3 12" xfId="469"/>
    <cellStyle name="Nagłówek 3 13" xfId="511"/>
    <cellStyle name="Nagłówek 3 14" xfId="553"/>
    <cellStyle name="Nagłówek 3 15" xfId="595"/>
    <cellStyle name="Nagłówek 3 16" xfId="637"/>
    <cellStyle name="Nagłówek 3 17" xfId="679"/>
    <cellStyle name="Nagłówek 3 18" xfId="721"/>
    <cellStyle name="Nagłówek 3 19" xfId="763"/>
    <cellStyle name="Nagłówek 3 2" xfId="49"/>
    <cellStyle name="Nagłówek 3 20" xfId="805"/>
    <cellStyle name="Nagłówek 3 21" xfId="847"/>
    <cellStyle name="Nagłówek 3 22" xfId="889"/>
    <cellStyle name="Nagłówek 3 23" xfId="930"/>
    <cellStyle name="Nagłówek 3 24" xfId="972"/>
    <cellStyle name="Nagłówek 3 25" xfId="1014"/>
    <cellStyle name="Nagłówek 3 26" xfId="1056"/>
    <cellStyle name="Nagłówek 3 27" xfId="1099"/>
    <cellStyle name="Nagłówek 3 28" xfId="1141"/>
    <cellStyle name="Nagłówek 3 29" xfId="1184"/>
    <cellStyle name="Nagłówek 3 3" xfId="91"/>
    <cellStyle name="Nagłówek 3 30" xfId="1227"/>
    <cellStyle name="Nagłówek 3 31" xfId="1268"/>
    <cellStyle name="Nagłówek 3 32" xfId="1310"/>
    <cellStyle name="Nagłówek 3 33" xfId="1352"/>
    <cellStyle name="Nagłówek 3 34" xfId="1394"/>
    <cellStyle name="Nagłówek 3 35" xfId="1436"/>
    <cellStyle name="Nagłówek 3 36" xfId="1478"/>
    <cellStyle name="Nagłówek 3 4" xfId="133"/>
    <cellStyle name="Nagłówek 3 5" xfId="175"/>
    <cellStyle name="Nagłówek 3 6" xfId="217"/>
    <cellStyle name="Nagłówek 3 7" xfId="259"/>
    <cellStyle name="Nagłówek 3 8" xfId="301"/>
    <cellStyle name="Nagłówek 3 9" xfId="343"/>
    <cellStyle name="Nagłówek 4" xfId="5" builtinId="19" customBuiltin="1"/>
    <cellStyle name="Nagłówek 4 10" xfId="386"/>
    <cellStyle name="Nagłówek 4 11" xfId="428"/>
    <cellStyle name="Nagłówek 4 12" xfId="470"/>
    <cellStyle name="Nagłówek 4 13" xfId="512"/>
    <cellStyle name="Nagłówek 4 14" xfId="554"/>
    <cellStyle name="Nagłówek 4 15" xfId="596"/>
    <cellStyle name="Nagłówek 4 16" xfId="638"/>
    <cellStyle name="Nagłówek 4 17" xfId="680"/>
    <cellStyle name="Nagłówek 4 18" xfId="722"/>
    <cellStyle name="Nagłówek 4 19" xfId="764"/>
    <cellStyle name="Nagłówek 4 2" xfId="50"/>
    <cellStyle name="Nagłówek 4 20" xfId="806"/>
    <cellStyle name="Nagłówek 4 21" xfId="848"/>
    <cellStyle name="Nagłówek 4 22" xfId="890"/>
    <cellStyle name="Nagłówek 4 23" xfId="931"/>
    <cellStyle name="Nagłówek 4 24" xfId="973"/>
    <cellStyle name="Nagłówek 4 25" xfId="1015"/>
    <cellStyle name="Nagłówek 4 26" xfId="1057"/>
    <cellStyle name="Nagłówek 4 27" xfId="1100"/>
    <cellStyle name="Nagłówek 4 28" xfId="1142"/>
    <cellStyle name="Nagłówek 4 29" xfId="1185"/>
    <cellStyle name="Nagłówek 4 3" xfId="92"/>
    <cellStyle name="Nagłówek 4 30" xfId="1228"/>
    <cellStyle name="Nagłówek 4 31" xfId="1269"/>
    <cellStyle name="Nagłówek 4 32" xfId="1311"/>
    <cellStyle name="Nagłówek 4 33" xfId="1353"/>
    <cellStyle name="Nagłówek 4 34" xfId="1395"/>
    <cellStyle name="Nagłówek 4 35" xfId="1437"/>
    <cellStyle name="Nagłówek 4 36" xfId="1479"/>
    <cellStyle name="Nagłówek 4 4" xfId="134"/>
    <cellStyle name="Nagłówek 4 5" xfId="176"/>
    <cellStyle name="Nagłówek 4 6" xfId="218"/>
    <cellStyle name="Nagłówek 4 7" xfId="260"/>
    <cellStyle name="Nagłówek 4 8" xfId="302"/>
    <cellStyle name="Nagłówek 4 9" xfId="344"/>
    <cellStyle name="Neutralne 10" xfId="389"/>
    <cellStyle name="Neutralne 11" xfId="431"/>
    <cellStyle name="Neutralne 12" xfId="473"/>
    <cellStyle name="Neutralne 13" xfId="515"/>
    <cellStyle name="Neutralne 14" xfId="557"/>
    <cellStyle name="Neutralne 15" xfId="599"/>
    <cellStyle name="Neutralne 16" xfId="641"/>
    <cellStyle name="Neutralne 17" xfId="683"/>
    <cellStyle name="Neutralne 18" xfId="725"/>
    <cellStyle name="Neutralne 19" xfId="767"/>
    <cellStyle name="Neutralne 2" xfId="53"/>
    <cellStyle name="Neutralne 20" xfId="809"/>
    <cellStyle name="Neutralne 21" xfId="851"/>
    <cellStyle name="Neutralne 22" xfId="893"/>
    <cellStyle name="Neutralne 23" xfId="934"/>
    <cellStyle name="Neutralne 24" xfId="976"/>
    <cellStyle name="Neutralne 25" xfId="1018"/>
    <cellStyle name="Neutralne 26" xfId="1060"/>
    <cellStyle name="Neutralne 27" xfId="1103"/>
    <cellStyle name="Neutralne 28" xfId="1145"/>
    <cellStyle name="Neutralne 29" xfId="1188"/>
    <cellStyle name="Neutralne 3" xfId="95"/>
    <cellStyle name="Neutralne 30" xfId="1231"/>
    <cellStyle name="Neutralne 31" xfId="1272"/>
    <cellStyle name="Neutralne 32" xfId="1314"/>
    <cellStyle name="Neutralne 33" xfId="1356"/>
    <cellStyle name="Neutralne 34" xfId="1398"/>
    <cellStyle name="Neutralne 35" xfId="1440"/>
    <cellStyle name="Neutralne 36" xfId="1482"/>
    <cellStyle name="Neutralne 4" xfId="137"/>
    <cellStyle name="Neutralne 5" xfId="179"/>
    <cellStyle name="Neutralne 6" xfId="221"/>
    <cellStyle name="Neutralne 7" xfId="263"/>
    <cellStyle name="Neutralne 8" xfId="305"/>
    <cellStyle name="Neutralne 9" xfId="347"/>
    <cellStyle name="Neutralny" xfId="8" builtinId="28" customBuiltin="1"/>
    <cellStyle name="Normal 2" xfId="1094"/>
    <cellStyle name="Normalny" xfId="0" builtinId="0"/>
    <cellStyle name="Normalny 10" xfId="297"/>
    <cellStyle name="Normalny 11" xfId="339"/>
    <cellStyle name="Normalny 12" xfId="381"/>
    <cellStyle name="Normalny 13" xfId="423"/>
    <cellStyle name="Normalny 14" xfId="465"/>
    <cellStyle name="Normalny 15" xfId="507"/>
    <cellStyle name="Normalny 16" xfId="549"/>
    <cellStyle name="Normalny 17" xfId="591"/>
    <cellStyle name="Normalny 18" xfId="633"/>
    <cellStyle name="Normalny 19" xfId="675"/>
    <cellStyle name="Normalny 2" xfId="41"/>
    <cellStyle name="Normalny 20" xfId="717"/>
    <cellStyle name="Normalny 21" xfId="759"/>
    <cellStyle name="Normalny 22" xfId="801"/>
    <cellStyle name="Normalny 23" xfId="843"/>
    <cellStyle name="Normalny 24" xfId="885"/>
    <cellStyle name="Normalny 25" xfId="1095"/>
    <cellStyle name="Normalny 26" xfId="968"/>
    <cellStyle name="Normalny 27" xfId="1010"/>
    <cellStyle name="Normalny 28" xfId="1052"/>
    <cellStyle name="Normalny 29" xfId="1137"/>
    <cellStyle name="Normalny 3" xfId="42"/>
    <cellStyle name="Normalny 30" xfId="1179"/>
    <cellStyle name="Normalny 31" xfId="1180"/>
    <cellStyle name="Normalny 32" xfId="1222"/>
    <cellStyle name="Normalny 33" xfId="1223"/>
    <cellStyle name="Normalny 34" xfId="1432"/>
    <cellStyle name="Normalny 35" xfId="1306"/>
    <cellStyle name="Normalny 36" xfId="1348"/>
    <cellStyle name="Normalny 37" xfId="1390"/>
    <cellStyle name="Normalny 38" xfId="1474"/>
    <cellStyle name="Normalny 4" xfId="45"/>
    <cellStyle name="Normalny 5" xfId="87"/>
    <cellStyle name="Normalny 6" xfId="129"/>
    <cellStyle name="Normalny 7" xfId="171"/>
    <cellStyle name="Normalny 8" xfId="213"/>
    <cellStyle name="Normalny 9" xfId="255"/>
    <cellStyle name="Obliczenia" xfId="11" builtinId="22" customBuiltin="1"/>
    <cellStyle name="Obliczenia 10" xfId="392"/>
    <cellStyle name="Obliczenia 11" xfId="434"/>
    <cellStyle name="Obliczenia 12" xfId="476"/>
    <cellStyle name="Obliczenia 13" xfId="518"/>
    <cellStyle name="Obliczenia 14" xfId="560"/>
    <cellStyle name="Obliczenia 15" xfId="602"/>
    <cellStyle name="Obliczenia 16" xfId="644"/>
    <cellStyle name="Obliczenia 17" xfId="686"/>
    <cellStyle name="Obliczenia 18" xfId="728"/>
    <cellStyle name="Obliczenia 19" xfId="770"/>
    <cellStyle name="Obliczenia 2" xfId="56"/>
    <cellStyle name="Obliczenia 20" xfId="812"/>
    <cellStyle name="Obliczenia 21" xfId="854"/>
    <cellStyle name="Obliczenia 22" xfId="896"/>
    <cellStyle name="Obliczenia 23" xfId="937"/>
    <cellStyle name="Obliczenia 24" xfId="979"/>
    <cellStyle name="Obliczenia 25" xfId="1021"/>
    <cellStyle name="Obliczenia 26" xfId="1063"/>
    <cellStyle name="Obliczenia 27" xfId="1106"/>
    <cellStyle name="Obliczenia 28" xfId="1148"/>
    <cellStyle name="Obliczenia 29" xfId="1191"/>
    <cellStyle name="Obliczenia 3" xfId="98"/>
    <cellStyle name="Obliczenia 30" xfId="1234"/>
    <cellStyle name="Obliczenia 31" xfId="1275"/>
    <cellStyle name="Obliczenia 32" xfId="1317"/>
    <cellStyle name="Obliczenia 33" xfId="1359"/>
    <cellStyle name="Obliczenia 34" xfId="1401"/>
    <cellStyle name="Obliczenia 35" xfId="1443"/>
    <cellStyle name="Obliczenia 36" xfId="1485"/>
    <cellStyle name="Obliczenia 4" xfId="140"/>
    <cellStyle name="Obliczenia 5" xfId="182"/>
    <cellStyle name="Obliczenia 6" xfId="224"/>
    <cellStyle name="Obliczenia 7" xfId="266"/>
    <cellStyle name="Obliczenia 8" xfId="308"/>
    <cellStyle name="Obliczenia 9" xfId="350"/>
    <cellStyle name="Suma" xfId="16" builtinId="25" customBuiltin="1"/>
    <cellStyle name="Suma 10" xfId="398"/>
    <cellStyle name="Suma 11" xfId="440"/>
    <cellStyle name="Suma 12" xfId="482"/>
    <cellStyle name="Suma 13" xfId="524"/>
    <cellStyle name="Suma 14" xfId="566"/>
    <cellStyle name="Suma 15" xfId="608"/>
    <cellStyle name="Suma 16" xfId="650"/>
    <cellStyle name="Suma 17" xfId="692"/>
    <cellStyle name="Suma 18" xfId="734"/>
    <cellStyle name="Suma 19" xfId="776"/>
    <cellStyle name="Suma 2" xfId="62"/>
    <cellStyle name="Suma 20" xfId="818"/>
    <cellStyle name="Suma 21" xfId="860"/>
    <cellStyle name="Suma 22" xfId="902"/>
    <cellStyle name="Suma 23" xfId="943"/>
    <cellStyle name="Suma 24" xfId="985"/>
    <cellStyle name="Suma 25" xfId="1027"/>
    <cellStyle name="Suma 26" xfId="1069"/>
    <cellStyle name="Suma 27" xfId="1112"/>
    <cellStyle name="Suma 28" xfId="1154"/>
    <cellStyle name="Suma 29" xfId="1197"/>
    <cellStyle name="Suma 3" xfId="104"/>
    <cellStyle name="Suma 30" xfId="1240"/>
    <cellStyle name="Suma 31" xfId="1281"/>
    <cellStyle name="Suma 32" xfId="1323"/>
    <cellStyle name="Suma 33" xfId="1365"/>
    <cellStyle name="Suma 34" xfId="1407"/>
    <cellStyle name="Suma 35" xfId="1449"/>
    <cellStyle name="Suma 36" xfId="1491"/>
    <cellStyle name="Suma 4" xfId="146"/>
    <cellStyle name="Suma 5" xfId="188"/>
    <cellStyle name="Suma 6" xfId="230"/>
    <cellStyle name="Suma 7" xfId="272"/>
    <cellStyle name="Suma 8" xfId="314"/>
    <cellStyle name="Suma 9" xfId="356"/>
    <cellStyle name="Tekst objaśnienia" xfId="15" builtinId="53" customBuiltin="1"/>
    <cellStyle name="Tekst objaśnienia 10" xfId="397"/>
    <cellStyle name="Tekst objaśnienia 11" xfId="439"/>
    <cellStyle name="Tekst objaśnienia 12" xfId="481"/>
    <cellStyle name="Tekst objaśnienia 13" xfId="523"/>
    <cellStyle name="Tekst objaśnienia 14" xfId="565"/>
    <cellStyle name="Tekst objaśnienia 15" xfId="607"/>
    <cellStyle name="Tekst objaśnienia 16" xfId="649"/>
    <cellStyle name="Tekst objaśnienia 17" xfId="691"/>
    <cellStyle name="Tekst objaśnienia 18" xfId="733"/>
    <cellStyle name="Tekst objaśnienia 19" xfId="775"/>
    <cellStyle name="Tekst objaśnienia 2" xfId="61"/>
    <cellStyle name="Tekst objaśnienia 20" xfId="817"/>
    <cellStyle name="Tekst objaśnienia 21" xfId="859"/>
    <cellStyle name="Tekst objaśnienia 22" xfId="901"/>
    <cellStyle name="Tekst objaśnienia 23" xfId="942"/>
    <cellStyle name="Tekst objaśnienia 24" xfId="984"/>
    <cellStyle name="Tekst objaśnienia 25" xfId="1026"/>
    <cellStyle name="Tekst objaśnienia 26" xfId="1068"/>
    <cellStyle name="Tekst objaśnienia 27" xfId="1111"/>
    <cellStyle name="Tekst objaśnienia 28" xfId="1153"/>
    <cellStyle name="Tekst objaśnienia 29" xfId="1196"/>
    <cellStyle name="Tekst objaśnienia 3" xfId="103"/>
    <cellStyle name="Tekst objaśnienia 30" xfId="1239"/>
    <cellStyle name="Tekst objaśnienia 31" xfId="1280"/>
    <cellStyle name="Tekst objaśnienia 32" xfId="1322"/>
    <cellStyle name="Tekst objaśnienia 33" xfId="1364"/>
    <cellStyle name="Tekst objaśnienia 34" xfId="1406"/>
    <cellStyle name="Tekst objaśnienia 35" xfId="1448"/>
    <cellStyle name="Tekst objaśnienia 36" xfId="1490"/>
    <cellStyle name="Tekst objaśnienia 4" xfId="145"/>
    <cellStyle name="Tekst objaśnienia 5" xfId="187"/>
    <cellStyle name="Tekst objaśnienia 6" xfId="229"/>
    <cellStyle name="Tekst objaśnienia 7" xfId="271"/>
    <cellStyle name="Tekst objaśnienia 8" xfId="313"/>
    <cellStyle name="Tekst objaśnienia 9" xfId="355"/>
    <cellStyle name="Tekst ostrzeżenia" xfId="14" builtinId="11" customBuiltin="1"/>
    <cellStyle name="Tekst ostrzeżenia 10" xfId="395"/>
    <cellStyle name="Tekst ostrzeżenia 11" xfId="437"/>
    <cellStyle name="Tekst ostrzeżenia 12" xfId="479"/>
    <cellStyle name="Tekst ostrzeżenia 13" xfId="521"/>
    <cellStyle name="Tekst ostrzeżenia 14" xfId="563"/>
    <cellStyle name="Tekst ostrzeżenia 15" xfId="605"/>
    <cellStyle name="Tekst ostrzeżenia 16" xfId="647"/>
    <cellStyle name="Tekst ostrzeżenia 17" xfId="689"/>
    <cellStyle name="Tekst ostrzeżenia 18" xfId="731"/>
    <cellStyle name="Tekst ostrzeżenia 19" xfId="773"/>
    <cellStyle name="Tekst ostrzeżenia 2" xfId="59"/>
    <cellStyle name="Tekst ostrzeżenia 20" xfId="815"/>
    <cellStyle name="Tekst ostrzeżenia 21" xfId="857"/>
    <cellStyle name="Tekst ostrzeżenia 22" xfId="899"/>
    <cellStyle name="Tekst ostrzeżenia 23" xfId="940"/>
    <cellStyle name="Tekst ostrzeżenia 24" xfId="982"/>
    <cellStyle name="Tekst ostrzeżenia 25" xfId="1024"/>
    <cellStyle name="Tekst ostrzeżenia 26" xfId="1066"/>
    <cellStyle name="Tekst ostrzeżenia 27" xfId="1109"/>
    <cellStyle name="Tekst ostrzeżenia 28" xfId="1151"/>
    <cellStyle name="Tekst ostrzeżenia 29" xfId="1194"/>
    <cellStyle name="Tekst ostrzeżenia 3" xfId="101"/>
    <cellStyle name="Tekst ostrzeżenia 30" xfId="1237"/>
    <cellStyle name="Tekst ostrzeżenia 31" xfId="1278"/>
    <cellStyle name="Tekst ostrzeżenia 32" xfId="1320"/>
    <cellStyle name="Tekst ostrzeżenia 33" xfId="1362"/>
    <cellStyle name="Tekst ostrzeżenia 34" xfId="1404"/>
    <cellStyle name="Tekst ostrzeżenia 35" xfId="1446"/>
    <cellStyle name="Tekst ostrzeżenia 36" xfId="1488"/>
    <cellStyle name="Tekst ostrzeżenia 4" xfId="143"/>
    <cellStyle name="Tekst ostrzeżenia 5" xfId="185"/>
    <cellStyle name="Tekst ostrzeżenia 6" xfId="227"/>
    <cellStyle name="Tekst ostrzeżenia 7" xfId="269"/>
    <cellStyle name="Tekst ostrzeżenia 8" xfId="311"/>
    <cellStyle name="Tekst ostrzeżenia 9" xfId="353"/>
    <cellStyle name="Tytuł" xfId="1" builtinId="15" customBuiltin="1"/>
    <cellStyle name="Tytuł 10" xfId="382"/>
    <cellStyle name="Tytuł 11" xfId="424"/>
    <cellStyle name="Tytuł 12" xfId="466"/>
    <cellStyle name="Tytuł 13" xfId="508"/>
    <cellStyle name="Tytuł 14" xfId="550"/>
    <cellStyle name="Tytuł 15" xfId="592"/>
    <cellStyle name="Tytuł 16" xfId="634"/>
    <cellStyle name="Tytuł 17" xfId="676"/>
    <cellStyle name="Tytuł 18" xfId="718"/>
    <cellStyle name="Tytuł 19" xfId="760"/>
    <cellStyle name="Tytuł 2" xfId="46"/>
    <cellStyle name="Tytuł 20" xfId="802"/>
    <cellStyle name="Tytuł 21" xfId="844"/>
    <cellStyle name="Tytuł 22" xfId="886"/>
    <cellStyle name="Tytuł 23" xfId="927"/>
    <cellStyle name="Tytuł 24" xfId="969"/>
    <cellStyle name="Tytuł 25" xfId="1011"/>
    <cellStyle name="Tytuł 26" xfId="1053"/>
    <cellStyle name="Tytuł 27" xfId="1096"/>
    <cellStyle name="Tytuł 28" xfId="1138"/>
    <cellStyle name="Tytuł 29" xfId="1181"/>
    <cellStyle name="Tytuł 3" xfId="88"/>
    <cellStyle name="Tytuł 30" xfId="1224"/>
    <cellStyle name="Tytuł 31" xfId="1265"/>
    <cellStyle name="Tytuł 32" xfId="1307"/>
    <cellStyle name="Tytuł 33" xfId="1349"/>
    <cellStyle name="Tytuł 34" xfId="1391"/>
    <cellStyle name="Tytuł 35" xfId="1433"/>
    <cellStyle name="Tytuł 36" xfId="1475"/>
    <cellStyle name="Tytuł 4" xfId="130"/>
    <cellStyle name="Tytuł 5" xfId="172"/>
    <cellStyle name="Tytuł 6" xfId="214"/>
    <cellStyle name="Tytuł 7" xfId="256"/>
    <cellStyle name="Tytuł 8" xfId="298"/>
    <cellStyle name="Tytuł 9" xfId="340"/>
    <cellStyle name="Uwaga 10" xfId="312"/>
    <cellStyle name="Uwaga 11" xfId="354"/>
    <cellStyle name="Uwaga 12" xfId="396"/>
    <cellStyle name="Uwaga 13" xfId="438"/>
    <cellStyle name="Uwaga 14" xfId="480"/>
    <cellStyle name="Uwaga 15" xfId="522"/>
    <cellStyle name="Uwaga 16" xfId="564"/>
    <cellStyle name="Uwaga 17" xfId="606"/>
    <cellStyle name="Uwaga 18" xfId="648"/>
    <cellStyle name="Uwaga 19" xfId="690"/>
    <cellStyle name="Uwaga 2" xfId="44"/>
    <cellStyle name="Uwaga 20" xfId="732"/>
    <cellStyle name="Uwaga 21" xfId="774"/>
    <cellStyle name="Uwaga 22" xfId="816"/>
    <cellStyle name="Uwaga 23" xfId="858"/>
    <cellStyle name="Uwaga 24" xfId="900"/>
    <cellStyle name="Uwaga 25" xfId="941"/>
    <cellStyle name="Uwaga 26" xfId="983"/>
    <cellStyle name="Uwaga 27" xfId="1025"/>
    <cellStyle name="Uwaga 28" xfId="1067"/>
    <cellStyle name="Uwaga 29" xfId="1110"/>
    <cellStyle name="Uwaga 3" xfId="43"/>
    <cellStyle name="Uwaga 30" xfId="1152"/>
    <cellStyle name="Uwaga 31" xfId="1195"/>
    <cellStyle name="Uwaga 32" xfId="1238"/>
    <cellStyle name="Uwaga 33" xfId="1279"/>
    <cellStyle name="Uwaga 34" xfId="1321"/>
    <cellStyle name="Uwaga 35" xfId="1363"/>
    <cellStyle name="Uwaga 36" xfId="1405"/>
    <cellStyle name="Uwaga 37" xfId="1447"/>
    <cellStyle name="Uwaga 38" xfId="1489"/>
    <cellStyle name="Uwaga 4" xfId="60"/>
    <cellStyle name="Uwaga 5" xfId="102"/>
    <cellStyle name="Uwaga 6" xfId="144"/>
    <cellStyle name="Uwaga 7" xfId="186"/>
    <cellStyle name="Uwaga 8" xfId="228"/>
    <cellStyle name="Uwaga 9" xfId="270"/>
    <cellStyle name="Złe 10" xfId="388"/>
    <cellStyle name="Złe 11" xfId="430"/>
    <cellStyle name="Złe 12" xfId="472"/>
    <cellStyle name="Złe 13" xfId="514"/>
    <cellStyle name="Złe 14" xfId="556"/>
    <cellStyle name="Złe 15" xfId="598"/>
    <cellStyle name="Złe 16" xfId="640"/>
    <cellStyle name="Złe 17" xfId="682"/>
    <cellStyle name="Złe 18" xfId="724"/>
    <cellStyle name="Złe 19" xfId="766"/>
    <cellStyle name="Złe 2" xfId="52"/>
    <cellStyle name="Złe 20" xfId="808"/>
    <cellStyle name="Złe 21" xfId="850"/>
    <cellStyle name="Złe 22" xfId="892"/>
    <cellStyle name="Złe 23" xfId="933"/>
    <cellStyle name="Złe 24" xfId="975"/>
    <cellStyle name="Złe 25" xfId="1017"/>
    <cellStyle name="Złe 26" xfId="1059"/>
    <cellStyle name="Złe 27" xfId="1102"/>
    <cellStyle name="Złe 28" xfId="1144"/>
    <cellStyle name="Złe 29" xfId="1187"/>
    <cellStyle name="Złe 3" xfId="94"/>
    <cellStyle name="Złe 30" xfId="1230"/>
    <cellStyle name="Złe 31" xfId="1271"/>
    <cellStyle name="Złe 32" xfId="1313"/>
    <cellStyle name="Złe 33" xfId="1355"/>
    <cellStyle name="Złe 34" xfId="1397"/>
    <cellStyle name="Złe 35" xfId="1439"/>
    <cellStyle name="Złe 36" xfId="1481"/>
    <cellStyle name="Złe 4" xfId="136"/>
    <cellStyle name="Złe 5" xfId="178"/>
    <cellStyle name="Złe 6" xfId="220"/>
    <cellStyle name="Złe 7" xfId="262"/>
    <cellStyle name="Złe 8" xfId="304"/>
    <cellStyle name="Złe 9" xfId="346"/>
    <cellStyle name="Zły" xfId="7" builtinId="27" customBuiltin="1"/>
  </cellStyles>
  <dxfs count="0"/>
  <tableStyles count="0" defaultTableStyle="TableStyleMedium9" defaultPivotStyle="PivotStyleLight16"/>
  <colors>
    <mruColors>
      <color rgb="FFFCF2A6"/>
      <color rgb="FFFA5D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7"/>
  <sheetViews>
    <sheetView tabSelected="1" workbookViewId="0">
      <selection activeCell="J11" sqref="J11"/>
    </sheetView>
  </sheetViews>
  <sheetFormatPr defaultRowHeight="15"/>
  <cols>
    <col min="1" max="1" width="28" style="1" customWidth="1"/>
    <col min="2" max="7" width="9.140625" style="1"/>
    <col min="8" max="8" width="9.42578125" style="1" customWidth="1"/>
    <col min="9" max="9" width="21.28515625" style="19" customWidth="1"/>
    <col min="10" max="10" width="16.5703125" style="19" customWidth="1"/>
    <col min="11" max="11" width="22.85546875" style="1" customWidth="1"/>
    <col min="12" max="12" width="13.5703125" style="1" customWidth="1"/>
    <col min="13" max="14" width="9.140625" style="1"/>
    <col min="15" max="15" width="24.7109375" style="1" customWidth="1"/>
    <col min="16" max="16" width="20.85546875" style="1" customWidth="1"/>
    <col min="17" max="17" width="6.5703125" style="1" customWidth="1"/>
    <col min="18" max="18" width="20.85546875" style="1" customWidth="1"/>
    <col min="19" max="19" width="20.42578125" style="1" customWidth="1"/>
    <col min="20" max="16384" width="9.140625" style="1"/>
  </cols>
  <sheetData>
    <row r="1" spans="1:19" ht="23.25">
      <c r="A1" s="38" t="s">
        <v>108</v>
      </c>
    </row>
    <row r="2" spans="1:19">
      <c r="A2" s="1" t="s">
        <v>109</v>
      </c>
    </row>
    <row r="3" spans="1:19">
      <c r="A3" s="1" t="s">
        <v>110</v>
      </c>
    </row>
    <row r="5" spans="1:19">
      <c r="A5" s="1" t="s">
        <v>4</v>
      </c>
      <c r="B5" s="18" t="s">
        <v>24</v>
      </c>
      <c r="C5" s="18" t="s">
        <v>63</v>
      </c>
      <c r="D5" s="18" t="s">
        <v>25</v>
      </c>
      <c r="E5" s="18" t="s">
        <v>63</v>
      </c>
      <c r="F5" s="18" t="s">
        <v>26</v>
      </c>
      <c r="G5" s="18" t="s">
        <v>63</v>
      </c>
      <c r="I5" s="19" t="s">
        <v>27</v>
      </c>
      <c r="J5" s="19" t="s">
        <v>28</v>
      </c>
      <c r="K5" s="7" t="s">
        <v>29</v>
      </c>
      <c r="L5" s="7" t="s">
        <v>30</v>
      </c>
      <c r="N5" s="1" t="s">
        <v>64</v>
      </c>
    </row>
    <row r="6" spans="1:19">
      <c r="A6" s="18" t="s">
        <v>69</v>
      </c>
      <c r="B6" s="18">
        <v>19.579999999999998</v>
      </c>
      <c r="C6" s="39">
        <f>AVERAGE(B6:B7,B9)</f>
        <v>19.57</v>
      </c>
      <c r="D6" s="18">
        <v>26.51</v>
      </c>
      <c r="E6" s="18">
        <f>AVERAGE(D6:D7,D9)</f>
        <v>26.433333333333337</v>
      </c>
      <c r="F6" s="20">
        <v>25.58</v>
      </c>
      <c r="G6" s="18">
        <f>AVERAGE(F6:F8)</f>
        <v>25.723333333333333</v>
      </c>
      <c r="I6" s="21">
        <f>((1.981)^C6)/((1.957)^E6)</f>
        <v>1.2656443791584241E-2</v>
      </c>
      <c r="J6" s="21">
        <f>(1.981)^C6/(1.975)^G6</f>
        <v>1.6108613134241365E-2</v>
      </c>
      <c r="K6" s="22">
        <f>I6*100</f>
        <v>1.265644379158424</v>
      </c>
      <c r="L6" s="1">
        <f>J6*100</f>
        <v>1.6108613134241365</v>
      </c>
      <c r="R6" s="23" t="s">
        <v>31</v>
      </c>
      <c r="S6" s="23"/>
    </row>
    <row r="7" spans="1:19">
      <c r="A7" s="18"/>
      <c r="B7" s="18">
        <v>19.670000000000002</v>
      </c>
      <c r="C7" s="39"/>
      <c r="D7" s="18">
        <v>26.33</v>
      </c>
      <c r="E7" s="18"/>
      <c r="F7" s="20">
        <v>25.97</v>
      </c>
      <c r="G7" s="18"/>
      <c r="I7" s="21"/>
      <c r="J7" s="21"/>
      <c r="K7" s="22"/>
      <c r="N7" s="18"/>
      <c r="O7" s="24" t="s">
        <v>32</v>
      </c>
      <c r="P7" s="24" t="s">
        <v>28</v>
      </c>
      <c r="Q7" s="18"/>
      <c r="R7" s="24" t="s">
        <v>32</v>
      </c>
      <c r="S7" s="24" t="s">
        <v>28</v>
      </c>
    </row>
    <row r="8" spans="1:19" ht="15" customHeight="1">
      <c r="A8" s="18"/>
      <c r="B8" s="18">
        <v>19.2</v>
      </c>
      <c r="C8" s="39"/>
      <c r="D8" s="18">
        <v>26.04</v>
      </c>
      <c r="E8" s="18"/>
      <c r="F8" s="20">
        <v>25.62</v>
      </c>
      <c r="G8" s="18"/>
      <c r="I8" s="21"/>
      <c r="J8" s="21"/>
      <c r="K8" s="22"/>
      <c r="N8" s="25" t="s">
        <v>22</v>
      </c>
      <c r="O8" s="26">
        <v>1.2656443791584241E-2</v>
      </c>
      <c r="P8" s="26">
        <v>1.61086131342414E-2</v>
      </c>
      <c r="Q8" s="25" t="s">
        <v>22</v>
      </c>
      <c r="R8" s="26">
        <f>O8*100</f>
        <v>1.265644379158424</v>
      </c>
      <c r="S8" s="26">
        <f>P8*100</f>
        <v>1.6108613134241401</v>
      </c>
    </row>
    <row r="9" spans="1:19">
      <c r="A9" s="18"/>
      <c r="B9" s="18">
        <v>19.46</v>
      </c>
      <c r="C9" s="39"/>
      <c r="D9" s="18">
        <v>26.46</v>
      </c>
      <c r="E9" s="18"/>
      <c r="F9" s="20">
        <v>26.57</v>
      </c>
      <c r="G9" s="18"/>
      <c r="I9" s="21"/>
      <c r="J9" s="21"/>
      <c r="K9" s="22"/>
      <c r="N9" s="25"/>
      <c r="O9" s="26">
        <v>3.3700767441210262E-2</v>
      </c>
      <c r="P9" s="26">
        <v>1.6174011180360309E-3</v>
      </c>
      <c r="Q9" s="25"/>
      <c r="R9" s="26">
        <f t="shared" ref="R9:S17" si="0">O9*100</f>
        <v>3.3700767441210262</v>
      </c>
      <c r="S9" s="26">
        <f t="shared" si="0"/>
        <v>0.16174011180360309</v>
      </c>
    </row>
    <row r="10" spans="1:19">
      <c r="A10" s="18" t="s">
        <v>70</v>
      </c>
      <c r="B10" s="18">
        <v>16.53</v>
      </c>
      <c r="C10" s="39">
        <f>AVERAGE(B10:B12)</f>
        <v>16.419999999999998</v>
      </c>
      <c r="D10" s="18">
        <v>21.89</v>
      </c>
      <c r="E10" s="18">
        <f>AVERAGE(D10:D13)</f>
        <v>21.767500000000002</v>
      </c>
      <c r="F10" s="20">
        <v>25.83</v>
      </c>
      <c r="G10" s="18">
        <f>AVERAGE(F10:F12)</f>
        <v>25.936666666666667</v>
      </c>
      <c r="I10" s="21">
        <f t="shared" ref="I10:I70" si="1">((1.981)^C10)/((1.957)^E10)</f>
        <v>3.3700767441210262E-2</v>
      </c>
      <c r="J10" s="21">
        <f t="shared" ref="J10:J70" si="2">(1.981)^C10/(1.975)^G10</f>
        <v>1.6174011180360309E-3</v>
      </c>
      <c r="K10" s="22">
        <f t="shared" ref="K10:L42" si="3">I10*100</f>
        <v>3.3700767441210262</v>
      </c>
      <c r="L10" s="1">
        <f t="shared" si="3"/>
        <v>0.16174011180360309</v>
      </c>
      <c r="N10" s="25"/>
      <c r="O10" s="26">
        <v>3.0891805300173821E-2</v>
      </c>
      <c r="P10" s="26">
        <v>1.8711959901708218E-3</v>
      </c>
      <c r="Q10" s="25"/>
      <c r="R10" s="26">
        <f t="shared" si="0"/>
        <v>3.0891805300173822</v>
      </c>
      <c r="S10" s="26">
        <f t="shared" si="0"/>
        <v>0.18711959901708219</v>
      </c>
    </row>
    <row r="11" spans="1:19">
      <c r="A11" s="18"/>
      <c r="B11" s="18">
        <v>16.489999999999998</v>
      </c>
      <c r="C11" s="39"/>
      <c r="D11" s="18">
        <v>21.77</v>
      </c>
      <c r="E11" s="18"/>
      <c r="F11" s="20">
        <v>25.96</v>
      </c>
      <c r="G11" s="18"/>
      <c r="I11" s="21"/>
      <c r="J11" s="21"/>
      <c r="K11" s="22"/>
      <c r="N11" s="25"/>
      <c r="O11" s="26">
        <v>8.1394182926877497E-3</v>
      </c>
      <c r="P11" s="26">
        <v>3.1614839049677081E-3</v>
      </c>
      <c r="Q11" s="25"/>
      <c r="R11" s="26">
        <f t="shared" si="0"/>
        <v>0.81394182926877501</v>
      </c>
      <c r="S11" s="26">
        <f t="shared" si="0"/>
        <v>0.31614839049677079</v>
      </c>
    </row>
    <row r="12" spans="1:19">
      <c r="A12" s="18"/>
      <c r="B12" s="18">
        <v>16.239999999999998</v>
      </c>
      <c r="C12" s="39"/>
      <c r="D12" s="18">
        <v>21.68</v>
      </c>
      <c r="E12" s="18"/>
      <c r="F12" s="20">
        <v>26.02</v>
      </c>
      <c r="G12" s="18"/>
      <c r="I12" s="21"/>
      <c r="J12" s="21"/>
      <c r="K12" s="22"/>
      <c r="N12" s="25"/>
      <c r="O12" s="26">
        <v>9.9058407175082172E-2</v>
      </c>
      <c r="P12" s="26">
        <v>2.5704188259644454E-3</v>
      </c>
      <c r="Q12" s="25"/>
      <c r="R12" s="26">
        <f t="shared" si="0"/>
        <v>9.9058407175082177</v>
      </c>
      <c r="S12" s="26">
        <f t="shared" si="0"/>
        <v>0.25704188259644456</v>
      </c>
    </row>
    <row r="13" spans="1:19">
      <c r="A13" s="18"/>
      <c r="B13" s="18">
        <v>16.850000000000001</v>
      </c>
      <c r="C13" s="39"/>
      <c r="D13" s="18">
        <v>21.73</v>
      </c>
      <c r="E13" s="18"/>
      <c r="F13" s="20">
        <v>26.87</v>
      </c>
      <c r="G13" s="18"/>
      <c r="I13" s="21"/>
      <c r="J13" s="21"/>
      <c r="K13" s="22"/>
      <c r="N13" s="25"/>
      <c r="O13" s="26">
        <v>1.5775386780535628E-2</v>
      </c>
      <c r="P13" s="26">
        <v>8.1393991855076709E-4</v>
      </c>
      <c r="Q13" s="25"/>
      <c r="R13" s="26">
        <f t="shared" si="0"/>
        <v>1.5775386780535627</v>
      </c>
      <c r="S13" s="26">
        <f t="shared" si="0"/>
        <v>8.1393991855076703E-2</v>
      </c>
    </row>
    <row r="14" spans="1:19">
      <c r="A14" s="18" t="s">
        <v>71</v>
      </c>
      <c r="B14" s="18">
        <v>17.53</v>
      </c>
      <c r="C14" s="39">
        <f>AVERAGE(B14:B17)</f>
        <v>17.5425</v>
      </c>
      <c r="D14" s="18">
        <v>23.05</v>
      </c>
      <c r="E14" s="18">
        <f>AVERAGE(D14:D15,D17,D16)</f>
        <v>23.040000000000003</v>
      </c>
      <c r="F14" s="20">
        <v>26.82</v>
      </c>
      <c r="G14" s="18">
        <f>AVERAGE(F14:F17)</f>
        <v>26.849999999999998</v>
      </c>
      <c r="I14" s="21">
        <f t="shared" si="1"/>
        <v>3.0891805300173821E-2</v>
      </c>
      <c r="J14" s="21">
        <f t="shared" si="2"/>
        <v>1.8711959901708218E-3</v>
      </c>
      <c r="K14" s="22">
        <f t="shared" si="3"/>
        <v>3.0891805300173822</v>
      </c>
      <c r="L14" s="1">
        <f t="shared" si="3"/>
        <v>0.18711959901708219</v>
      </c>
      <c r="N14" s="25"/>
      <c r="O14" s="26">
        <v>4.5871142722890203E-2</v>
      </c>
      <c r="P14" s="26">
        <v>1.9291151681644389E-3</v>
      </c>
      <c r="Q14" s="25"/>
      <c r="R14" s="26">
        <f t="shared" si="0"/>
        <v>4.5871142722890204</v>
      </c>
      <c r="S14" s="26">
        <f t="shared" si="0"/>
        <v>0.19291151681644389</v>
      </c>
    </row>
    <row r="15" spans="1:19">
      <c r="A15" s="18"/>
      <c r="B15" s="18">
        <v>17.600000000000001</v>
      </c>
      <c r="C15" s="39"/>
      <c r="D15" s="18">
        <v>23.1</v>
      </c>
      <c r="E15" s="18"/>
      <c r="F15" s="20">
        <v>26.8</v>
      </c>
      <c r="G15" s="18"/>
      <c r="I15" s="21"/>
      <c r="J15" s="21"/>
      <c r="K15" s="22"/>
      <c r="N15" s="25"/>
      <c r="O15" s="26">
        <v>7.9198263946910971E-3</v>
      </c>
      <c r="P15" s="26">
        <v>5.7801166396872798E-3</v>
      </c>
      <c r="Q15" s="25"/>
      <c r="R15" s="26">
        <f t="shared" si="0"/>
        <v>0.79198263946910974</v>
      </c>
      <c r="S15" s="26">
        <f t="shared" si="0"/>
        <v>0.57801166396872794</v>
      </c>
    </row>
    <row r="16" spans="1:19">
      <c r="A16" s="18"/>
      <c r="B16" s="18">
        <v>17.510000000000002</v>
      </c>
      <c r="C16" s="39"/>
      <c r="D16" s="18">
        <v>22.92</v>
      </c>
      <c r="E16" s="18"/>
      <c r="F16" s="20">
        <v>26.79</v>
      </c>
      <c r="G16" s="18"/>
      <c r="I16" s="21"/>
      <c r="J16" s="21"/>
      <c r="K16" s="22"/>
      <c r="N16" s="25"/>
      <c r="O16" s="26">
        <v>5.981567773485838E-2</v>
      </c>
      <c r="P16" s="26">
        <v>1.6476167915246817E-3</v>
      </c>
      <c r="Q16" s="25"/>
      <c r="R16" s="26">
        <f t="shared" si="0"/>
        <v>5.9815677734858381</v>
      </c>
      <c r="S16" s="26">
        <f t="shared" si="0"/>
        <v>0.16476167915246817</v>
      </c>
    </row>
    <row r="17" spans="1:19">
      <c r="A17" s="18"/>
      <c r="B17" s="18">
        <v>17.53</v>
      </c>
      <c r="C17" s="39"/>
      <c r="D17" s="18">
        <v>23.09</v>
      </c>
      <c r="E17" s="18"/>
      <c r="F17" s="20">
        <v>26.99</v>
      </c>
      <c r="G17" s="18"/>
      <c r="I17" s="21"/>
      <c r="J17" s="21"/>
      <c r="K17" s="22"/>
      <c r="N17" s="25"/>
      <c r="O17" s="26">
        <v>2.3255065394422202E-2</v>
      </c>
      <c r="P17" s="26">
        <v>4.8273168720469337E-3</v>
      </c>
      <c r="Q17" s="25"/>
      <c r="R17" s="26">
        <f t="shared" si="0"/>
        <v>2.3255065394422201</v>
      </c>
      <c r="S17" s="26">
        <f t="shared" si="0"/>
        <v>0.48273168720469339</v>
      </c>
    </row>
    <row r="18" spans="1:19">
      <c r="A18" s="18" t="s">
        <v>72</v>
      </c>
      <c r="B18" s="18">
        <v>23.03</v>
      </c>
      <c r="C18" s="39">
        <f>AVERAGE(B18:B19)</f>
        <v>23.105</v>
      </c>
      <c r="D18" s="18">
        <v>30.64</v>
      </c>
      <c r="E18" s="18">
        <f>AVERAGE(D21,D18)</f>
        <v>30.689999999999998</v>
      </c>
      <c r="F18" s="20">
        <v>31.57</v>
      </c>
      <c r="G18" s="18">
        <f>AVERAGE(F21,F19,F18)</f>
        <v>31.666666666666668</v>
      </c>
      <c r="I18" s="21">
        <f t="shared" si="1"/>
        <v>8.1394182926877497E-3</v>
      </c>
      <c r="J18" s="21">
        <f t="shared" si="2"/>
        <v>3.1614839049677081E-3</v>
      </c>
      <c r="K18" s="22">
        <f t="shared" si="3"/>
        <v>0.81394182926877501</v>
      </c>
      <c r="L18" s="1">
        <f t="shared" si="3"/>
        <v>0.31614839049677079</v>
      </c>
      <c r="N18" s="18"/>
      <c r="O18" s="27"/>
      <c r="P18" s="27"/>
      <c r="Q18" s="18"/>
      <c r="R18" s="27"/>
      <c r="S18" s="27"/>
    </row>
    <row r="19" spans="1:19" ht="15" customHeight="1">
      <c r="A19" s="18"/>
      <c r="B19" s="18">
        <v>23.18</v>
      </c>
      <c r="C19" s="39"/>
      <c r="D19" s="18">
        <v>29.8</v>
      </c>
      <c r="E19" s="18"/>
      <c r="F19" s="20">
        <v>31.85</v>
      </c>
      <c r="G19" s="18"/>
      <c r="I19" s="21"/>
      <c r="J19" s="21"/>
      <c r="K19" s="22"/>
      <c r="N19" s="28" t="s">
        <v>21</v>
      </c>
      <c r="O19" s="26">
        <v>0.10363233399736664</v>
      </c>
      <c r="P19" s="26">
        <v>3.0992338611434003E-4</v>
      </c>
      <c r="Q19" s="28" t="s">
        <v>21</v>
      </c>
      <c r="R19" s="26">
        <f>O19*100</f>
        <v>10.363233399736664</v>
      </c>
      <c r="S19" s="26">
        <f>P19*100</f>
        <v>3.0992338611434002E-2</v>
      </c>
    </row>
    <row r="20" spans="1:19">
      <c r="A20" s="18"/>
      <c r="B20" s="18"/>
      <c r="C20" s="39"/>
      <c r="D20" s="18">
        <v>29.43</v>
      </c>
      <c r="E20" s="18"/>
      <c r="F20" s="20">
        <v>32.07</v>
      </c>
      <c r="G20" s="18"/>
      <c r="I20" s="21"/>
      <c r="J20" s="21"/>
      <c r="K20" s="22"/>
      <c r="N20" s="28"/>
      <c r="O20" s="26">
        <v>0.213951995760506</v>
      </c>
      <c r="P20" s="26">
        <v>2.1204451015692737E-3</v>
      </c>
      <c r="Q20" s="28"/>
      <c r="R20" s="26">
        <f t="shared" ref="R20:S25" si="4">O20*100</f>
        <v>21.395199576050601</v>
      </c>
      <c r="S20" s="26">
        <f t="shared" si="4"/>
        <v>0.21204451015692738</v>
      </c>
    </row>
    <row r="21" spans="1:19">
      <c r="A21" s="18"/>
      <c r="B21" s="18">
        <v>21.73</v>
      </c>
      <c r="C21" s="39"/>
      <c r="D21" s="18">
        <v>30.74</v>
      </c>
      <c r="E21" s="18"/>
      <c r="F21" s="20">
        <v>31.58</v>
      </c>
      <c r="G21" s="18"/>
      <c r="I21" s="21"/>
      <c r="J21" s="21"/>
      <c r="K21" s="22"/>
      <c r="N21" s="28"/>
      <c r="O21" s="26">
        <v>6.080455856415852E-2</v>
      </c>
      <c r="P21" s="26">
        <v>7.9325800153559134E-4</v>
      </c>
      <c r="Q21" s="28"/>
      <c r="R21" s="26">
        <f t="shared" si="4"/>
        <v>6.0804558564158517</v>
      </c>
      <c r="S21" s="26">
        <f t="shared" si="4"/>
        <v>7.9325800153559139E-2</v>
      </c>
    </row>
    <row r="22" spans="1:19">
      <c r="A22" s="18" t="s">
        <v>73</v>
      </c>
      <c r="B22" s="18">
        <v>23.11</v>
      </c>
      <c r="C22" s="39">
        <f>AVERAGE(B23:B25)</f>
        <v>23.49</v>
      </c>
      <c r="D22" s="18">
        <v>27.23</v>
      </c>
      <c r="E22" s="18">
        <f>AVERAGE(D22:D25)</f>
        <v>27.360000000000003</v>
      </c>
      <c r="F22" s="20">
        <v>31.49</v>
      </c>
      <c r="G22" s="18">
        <f>AVERAGE(F23:F25,F24)</f>
        <v>32.357500000000002</v>
      </c>
      <c r="I22" s="21">
        <f t="shared" si="1"/>
        <v>9.9058407175082172E-2</v>
      </c>
      <c r="J22" s="21">
        <f t="shared" si="2"/>
        <v>2.5704188259644454E-3</v>
      </c>
      <c r="K22" s="22">
        <f t="shared" si="3"/>
        <v>9.9058407175082177</v>
      </c>
      <c r="L22" s="1">
        <f t="shared" si="3"/>
        <v>0.25704188259644456</v>
      </c>
      <c r="N22" s="28"/>
      <c r="O22" s="26">
        <v>1.4598484833601011E-2</v>
      </c>
      <c r="P22" s="26">
        <v>3.3819644241006152E-3</v>
      </c>
      <c r="Q22" s="28"/>
      <c r="R22" s="26">
        <f t="shared" si="4"/>
        <v>1.4598484833601011</v>
      </c>
      <c r="S22" s="26">
        <f t="shared" si="4"/>
        <v>0.33819644241006153</v>
      </c>
    </row>
    <row r="23" spans="1:19">
      <c r="A23" s="18"/>
      <c r="B23" s="18">
        <v>23.48</v>
      </c>
      <c r="C23" s="39"/>
      <c r="D23" s="18">
        <v>27.51</v>
      </c>
      <c r="E23" s="18"/>
      <c r="F23" s="20">
        <v>32.15</v>
      </c>
      <c r="G23" s="18"/>
      <c r="I23" s="21"/>
      <c r="J23" s="21"/>
      <c r="K23" s="22"/>
      <c r="N23" s="28"/>
      <c r="O23" s="26">
        <v>4.1211855422787436E-2</v>
      </c>
      <c r="P23" s="26">
        <v>1.6949134753682733E-3</v>
      </c>
      <c r="Q23" s="28"/>
      <c r="R23" s="26">
        <f t="shared" si="4"/>
        <v>4.1211855422787433</v>
      </c>
      <c r="S23" s="26">
        <f t="shared" si="4"/>
        <v>0.16949134753682732</v>
      </c>
    </row>
    <row r="24" spans="1:19">
      <c r="A24" s="18"/>
      <c r="B24" s="18">
        <v>23.54</v>
      </c>
      <c r="C24" s="39"/>
      <c r="D24" s="18">
        <v>27.25</v>
      </c>
      <c r="E24" s="18"/>
      <c r="F24" s="20">
        <v>32.549999999999997</v>
      </c>
      <c r="G24" s="18"/>
      <c r="I24" s="21"/>
      <c r="J24" s="21"/>
      <c r="K24" s="22"/>
      <c r="N24" s="28"/>
      <c r="O24" s="26">
        <v>7.8855490627779551E-2</v>
      </c>
      <c r="P24" s="26">
        <v>3.2400941834897227E-4</v>
      </c>
      <c r="Q24" s="28"/>
      <c r="R24" s="26">
        <f t="shared" si="4"/>
        <v>7.8855490627779554</v>
      </c>
      <c r="S24" s="26">
        <f t="shared" si="4"/>
        <v>3.2400941834897223E-2</v>
      </c>
    </row>
    <row r="25" spans="1:19">
      <c r="A25" s="18"/>
      <c r="B25" s="18">
        <v>23.45</v>
      </c>
      <c r="C25" s="39"/>
      <c r="D25" s="18">
        <v>27.45</v>
      </c>
      <c r="E25" s="18"/>
      <c r="F25" s="20">
        <v>32.18</v>
      </c>
      <c r="G25" s="18"/>
      <c r="I25" s="21"/>
      <c r="J25" s="21"/>
      <c r="K25" s="22"/>
      <c r="N25" s="28"/>
      <c r="O25" s="26">
        <v>3.3085471429251133E-2</v>
      </c>
      <c r="P25" s="26">
        <v>5.8686206364129022E-4</v>
      </c>
      <c r="Q25" s="28"/>
      <c r="R25" s="26">
        <f t="shared" si="4"/>
        <v>3.3085471429251134</v>
      </c>
      <c r="S25" s="26">
        <f t="shared" si="4"/>
        <v>5.8686206364129023E-2</v>
      </c>
    </row>
    <row r="26" spans="1:19">
      <c r="A26" s="18" t="s">
        <v>74</v>
      </c>
      <c r="B26" s="18">
        <v>15.03</v>
      </c>
      <c r="C26" s="39">
        <f>AVERAGE(B26:B29)</f>
        <v>15.149999999999999</v>
      </c>
      <c r="D26" s="18">
        <v>21.52</v>
      </c>
      <c r="E26" s="18">
        <f>AVERAGE(D26:D29)</f>
        <v>21.604999999999997</v>
      </c>
      <c r="F26" s="20">
        <v>25.65</v>
      </c>
      <c r="G26" s="18">
        <f>AVERAGE(F26:F29)</f>
        <v>25.67</v>
      </c>
      <c r="I26" s="21">
        <f t="shared" si="1"/>
        <v>1.5775386780535628E-2</v>
      </c>
      <c r="J26" s="21">
        <f t="shared" si="2"/>
        <v>8.1393991855076709E-4</v>
      </c>
      <c r="K26" s="22">
        <f t="shared" si="3"/>
        <v>1.5775386780535627</v>
      </c>
      <c r="L26" s="1">
        <f t="shared" si="3"/>
        <v>8.1393991855076703E-2</v>
      </c>
    </row>
    <row r="27" spans="1:19">
      <c r="A27" s="18"/>
      <c r="B27" s="18">
        <v>15.23</v>
      </c>
      <c r="C27" s="39"/>
      <c r="D27" s="18">
        <v>21.67</v>
      </c>
      <c r="E27" s="18"/>
      <c r="F27" s="20">
        <v>25.67</v>
      </c>
      <c r="G27" s="18"/>
      <c r="I27" s="21"/>
      <c r="J27" s="21"/>
      <c r="K27" s="22"/>
    </row>
    <row r="28" spans="1:19">
      <c r="A28" s="18"/>
      <c r="B28" s="18">
        <v>15.2</v>
      </c>
      <c r="C28" s="39"/>
      <c r="D28" s="18">
        <v>21.58</v>
      </c>
      <c r="E28" s="18"/>
      <c r="F28" s="20">
        <v>25.71</v>
      </c>
      <c r="G28" s="18"/>
      <c r="I28" s="21"/>
      <c r="J28" s="21"/>
      <c r="K28" s="22"/>
    </row>
    <row r="29" spans="1:19">
      <c r="A29" s="18"/>
      <c r="B29" s="18">
        <v>15.14</v>
      </c>
      <c r="C29" s="39"/>
      <c r="D29" s="18">
        <v>21.65</v>
      </c>
      <c r="E29" s="18"/>
      <c r="F29" s="20">
        <v>25.65</v>
      </c>
      <c r="G29" s="18"/>
      <c r="I29" s="21"/>
      <c r="J29" s="21"/>
      <c r="K29" s="22"/>
    </row>
    <row r="30" spans="1:19">
      <c r="A30" s="18" t="s">
        <v>75</v>
      </c>
      <c r="B30" s="18">
        <v>14.29</v>
      </c>
      <c r="C30" s="39">
        <f>AVERAGE(B31:B33)</f>
        <v>13.943333333333333</v>
      </c>
      <c r="D30" s="18">
        <v>18.79</v>
      </c>
      <c r="E30" s="18">
        <f>AVERAGE(D30:D32)</f>
        <v>18.786666666666665</v>
      </c>
      <c r="F30" s="20">
        <v>23.54</v>
      </c>
      <c r="G30" s="18">
        <f>AVERAGE(F31:F32)</f>
        <v>23.19</v>
      </c>
      <c r="I30" s="21">
        <f t="shared" si="1"/>
        <v>4.5871142722890168E-2</v>
      </c>
      <c r="J30" s="21">
        <f t="shared" si="2"/>
        <v>1.9291151681644389E-3</v>
      </c>
      <c r="K30" s="22">
        <f t="shared" si="3"/>
        <v>4.5871142722890168</v>
      </c>
      <c r="L30" s="1">
        <f t="shared" si="3"/>
        <v>0.19291151681644389</v>
      </c>
    </row>
    <row r="31" spans="1:19">
      <c r="A31" s="18"/>
      <c r="B31" s="18">
        <v>13.98</v>
      </c>
      <c r="C31" s="39"/>
      <c r="D31" s="18">
        <v>18.84</v>
      </c>
      <c r="E31" s="18"/>
      <c r="F31" s="20">
        <v>23.26</v>
      </c>
      <c r="G31" s="18"/>
      <c r="I31" s="21"/>
      <c r="J31" s="21"/>
      <c r="K31" s="22"/>
    </row>
    <row r="32" spans="1:19">
      <c r="A32" s="18"/>
      <c r="B32" s="18">
        <v>13.91</v>
      </c>
      <c r="C32" s="39"/>
      <c r="D32" s="18">
        <v>18.73</v>
      </c>
      <c r="E32" s="18"/>
      <c r="F32" s="20">
        <v>23.12</v>
      </c>
      <c r="G32" s="18"/>
      <c r="I32" s="21"/>
      <c r="J32" s="21"/>
      <c r="K32" s="22"/>
    </row>
    <row r="33" spans="1:12">
      <c r="A33" s="18"/>
      <c r="B33" s="18">
        <v>13.94</v>
      </c>
      <c r="C33" s="39"/>
      <c r="D33" s="18">
        <v>19.25</v>
      </c>
      <c r="E33" s="18"/>
      <c r="F33" s="20">
        <v>23.25</v>
      </c>
      <c r="G33" s="18"/>
      <c r="I33" s="21"/>
      <c r="J33" s="21"/>
      <c r="K33" s="22"/>
    </row>
    <row r="34" spans="1:12">
      <c r="A34" s="18" t="s">
        <v>76</v>
      </c>
      <c r="B34" s="18">
        <v>16.73</v>
      </c>
      <c r="C34" s="39">
        <f>AVERAGE(B34:B35)</f>
        <v>16.73</v>
      </c>
      <c r="D34" s="18">
        <v>24.21</v>
      </c>
      <c r="E34" s="18">
        <f>AVERAGE(D34:D35)</f>
        <v>24.240000000000002</v>
      </c>
      <c r="F34" s="20">
        <v>24.23</v>
      </c>
      <c r="G34" s="18">
        <f>AVERAGE(F34:F36)</f>
        <v>24.376666666666665</v>
      </c>
      <c r="I34" s="21">
        <f t="shared" si="1"/>
        <v>7.9198263946910971E-3</v>
      </c>
      <c r="J34" s="21">
        <f t="shared" si="2"/>
        <v>5.7801166396872798E-3</v>
      </c>
      <c r="K34" s="22">
        <f t="shared" si="3"/>
        <v>0.79198263946910974</v>
      </c>
      <c r="L34" s="1">
        <f t="shared" si="3"/>
        <v>0.57801166396872794</v>
      </c>
    </row>
    <row r="35" spans="1:12">
      <c r="A35" s="18"/>
      <c r="B35" s="18">
        <v>16.73</v>
      </c>
      <c r="C35" s="39"/>
      <c r="D35" s="18">
        <v>24.27</v>
      </c>
      <c r="E35" s="18"/>
      <c r="F35" s="20">
        <v>24.44</v>
      </c>
      <c r="G35" s="18"/>
      <c r="I35" s="21"/>
      <c r="J35" s="21"/>
      <c r="K35" s="22"/>
    </row>
    <row r="36" spans="1:12">
      <c r="A36" s="18"/>
      <c r="B36" s="18">
        <v>15.21</v>
      </c>
      <c r="C36" s="39"/>
      <c r="D36" s="18">
        <v>23.69</v>
      </c>
      <c r="E36" s="18"/>
      <c r="F36" s="20">
        <v>24.46</v>
      </c>
      <c r="G36" s="18"/>
      <c r="I36" s="21"/>
      <c r="J36" s="21"/>
      <c r="K36" s="22"/>
    </row>
    <row r="37" spans="1:12">
      <c r="A37" s="18"/>
      <c r="B37" s="18">
        <v>15.21</v>
      </c>
      <c r="C37" s="39"/>
      <c r="D37" s="18">
        <v>24</v>
      </c>
      <c r="E37" s="18"/>
      <c r="F37" s="20">
        <v>24.15</v>
      </c>
      <c r="G37" s="18"/>
      <c r="I37" s="21"/>
      <c r="J37" s="21"/>
      <c r="K37" s="22"/>
    </row>
    <row r="38" spans="1:12">
      <c r="A38" s="18" t="s">
        <v>77</v>
      </c>
      <c r="B38" s="18">
        <v>15.95</v>
      </c>
      <c r="C38" s="39">
        <f>AVERAGE(B39:B40)</f>
        <v>16.164999999999999</v>
      </c>
      <c r="D38" s="18">
        <v>20.55</v>
      </c>
      <c r="E38" s="18">
        <f>AVERAGE(D38:D40)</f>
        <v>20.653333333333332</v>
      </c>
      <c r="F38" s="20">
        <v>25.62</v>
      </c>
      <c r="G38" s="18">
        <f>AVERAGE(F38:F40)</f>
        <v>25.653333333333332</v>
      </c>
      <c r="I38" s="21">
        <f t="shared" si="1"/>
        <v>5.981567773485838E-2</v>
      </c>
      <c r="J38" s="21">
        <f t="shared" si="2"/>
        <v>1.6476167915246817E-3</v>
      </c>
      <c r="K38" s="22">
        <f t="shared" si="3"/>
        <v>5.9815677734858381</v>
      </c>
      <c r="L38" s="1">
        <f t="shared" si="3"/>
        <v>0.16476167915246817</v>
      </c>
    </row>
    <row r="39" spans="1:12">
      <c r="A39" s="18"/>
      <c r="B39" s="18">
        <v>16.190000000000001</v>
      </c>
      <c r="C39" s="39"/>
      <c r="D39" s="18">
        <v>20.78</v>
      </c>
      <c r="E39" s="18"/>
      <c r="F39" s="20">
        <v>25.82</v>
      </c>
      <c r="G39" s="18"/>
      <c r="I39" s="21"/>
      <c r="J39" s="21"/>
      <c r="K39" s="22"/>
    </row>
    <row r="40" spans="1:12">
      <c r="A40" s="18"/>
      <c r="B40" s="18">
        <v>16.14</v>
      </c>
      <c r="C40" s="39"/>
      <c r="D40" s="18">
        <v>20.63</v>
      </c>
      <c r="E40" s="18"/>
      <c r="F40" s="20">
        <v>25.52</v>
      </c>
      <c r="G40" s="18"/>
      <c r="I40" s="21"/>
      <c r="J40" s="21"/>
      <c r="K40" s="22"/>
    </row>
    <row r="41" spans="1:12">
      <c r="A41" s="18"/>
      <c r="B41" s="18">
        <v>17.07</v>
      </c>
      <c r="C41" s="39"/>
      <c r="D41" s="18">
        <v>22.82</v>
      </c>
      <c r="E41" s="18"/>
      <c r="F41" s="20">
        <v>32.049999999999997</v>
      </c>
      <c r="G41" s="18"/>
      <c r="I41" s="21"/>
      <c r="J41" s="21"/>
      <c r="K41" s="22"/>
    </row>
    <row r="42" spans="1:12">
      <c r="A42" s="18" t="s">
        <v>78</v>
      </c>
      <c r="B42" s="18">
        <v>20.88</v>
      </c>
      <c r="C42" s="39">
        <f>AVERAGE(B42:B45)</f>
        <v>20.914999999999999</v>
      </c>
      <c r="D42" s="18">
        <v>26.97</v>
      </c>
      <c r="E42" s="18">
        <f>AVERAGE(D42:D44)</f>
        <v>26.896666666666665</v>
      </c>
      <c r="F42" s="20">
        <v>28.72</v>
      </c>
      <c r="G42" s="18">
        <f>AVERAGE(F42,F44)</f>
        <v>28.844999999999999</v>
      </c>
      <c r="I42" s="21">
        <f t="shared" si="1"/>
        <v>2.3255065394422202E-2</v>
      </c>
      <c r="J42" s="21">
        <f t="shared" si="2"/>
        <v>4.8273168720469337E-3</v>
      </c>
      <c r="K42" s="22">
        <f t="shared" si="3"/>
        <v>2.3255065394422201</v>
      </c>
      <c r="L42" s="1">
        <f t="shared" si="3"/>
        <v>0.48273168720469339</v>
      </c>
    </row>
    <row r="43" spans="1:12">
      <c r="A43" s="18"/>
      <c r="B43" s="18">
        <v>20.95</v>
      </c>
      <c r="C43" s="39"/>
      <c r="D43" s="18">
        <v>26.86</v>
      </c>
      <c r="E43" s="18"/>
      <c r="F43" s="20">
        <v>29.19</v>
      </c>
      <c r="G43" s="18"/>
      <c r="I43" s="21"/>
      <c r="J43" s="21"/>
    </row>
    <row r="44" spans="1:12">
      <c r="A44" s="18"/>
      <c r="B44" s="18">
        <v>20.85</v>
      </c>
      <c r="C44" s="39"/>
      <c r="D44" s="18">
        <v>26.86</v>
      </c>
      <c r="E44" s="18"/>
      <c r="F44" s="20">
        <v>28.97</v>
      </c>
      <c r="G44" s="18"/>
      <c r="H44" s="29" t="s">
        <v>65</v>
      </c>
      <c r="I44" s="30">
        <f>AVERAGE(I6:I42)</f>
        <v>3.3708394102813573E-2</v>
      </c>
      <c r="J44" s="30">
        <f>AVERAGE(J6:J42)</f>
        <v>4.0327218363354466E-3</v>
      </c>
    </row>
    <row r="45" spans="1:12">
      <c r="A45" s="18"/>
      <c r="B45" s="18">
        <v>20.98</v>
      </c>
      <c r="C45" s="39"/>
      <c r="D45" s="18">
        <v>27.63</v>
      </c>
      <c r="E45" s="18"/>
      <c r="F45" s="20">
        <v>30.46</v>
      </c>
      <c r="G45" s="18"/>
      <c r="I45" s="21"/>
      <c r="J45" s="21"/>
    </row>
    <row r="46" spans="1:12">
      <c r="A46" s="18" t="s">
        <v>33</v>
      </c>
      <c r="B46" s="18">
        <v>16.190000000000001</v>
      </c>
      <c r="C46" s="39">
        <f>AVERAGE(B48:B49,B46)</f>
        <v>16.176666666666666</v>
      </c>
      <c r="D46" s="18">
        <v>19.82</v>
      </c>
      <c r="E46" s="18">
        <f>AVERAGE(D46:D48)</f>
        <v>19.846666666666668</v>
      </c>
      <c r="F46" s="20">
        <v>27.98</v>
      </c>
      <c r="G46" s="18">
        <f>AVERAGE(F47:F49)</f>
        <v>28.12</v>
      </c>
      <c r="I46" s="21">
        <f t="shared" si="1"/>
        <v>0.10363233399736664</v>
      </c>
      <c r="J46" s="21">
        <f t="shared" si="2"/>
        <v>3.0992338611434003E-4</v>
      </c>
      <c r="K46" s="22"/>
    </row>
    <row r="47" spans="1:12">
      <c r="A47" s="18"/>
      <c r="B47" s="18">
        <v>16.489999999999998</v>
      </c>
      <c r="C47" s="39"/>
      <c r="D47" s="18">
        <v>19.899999999999999</v>
      </c>
      <c r="E47" s="18"/>
      <c r="F47" s="20">
        <v>28.15</v>
      </c>
      <c r="G47" s="18"/>
      <c r="I47" s="21"/>
      <c r="J47" s="21"/>
      <c r="K47" s="22"/>
    </row>
    <row r="48" spans="1:12">
      <c r="A48" s="18"/>
      <c r="B48" s="18">
        <v>16.149999999999999</v>
      </c>
      <c r="C48" s="39"/>
      <c r="D48" s="18">
        <v>19.82</v>
      </c>
      <c r="E48" s="18"/>
      <c r="F48" s="20">
        <v>28.07</v>
      </c>
      <c r="G48" s="18"/>
      <c r="K48" s="22"/>
    </row>
    <row r="49" spans="1:11">
      <c r="A49" s="18"/>
      <c r="B49" s="18">
        <v>16.190000000000001</v>
      </c>
      <c r="C49" s="39"/>
      <c r="D49" s="18">
        <v>20.2</v>
      </c>
      <c r="E49" s="18"/>
      <c r="F49" s="20">
        <v>28.14</v>
      </c>
      <c r="G49" s="18"/>
      <c r="I49" s="21"/>
      <c r="J49" s="21"/>
      <c r="K49" s="22"/>
    </row>
    <row r="50" spans="1:11">
      <c r="A50" s="18" t="s">
        <v>34</v>
      </c>
      <c r="B50" s="18">
        <v>17.21</v>
      </c>
      <c r="C50" s="39">
        <f>AVERAGE(B50:B51)</f>
        <v>17.259999999999998</v>
      </c>
      <c r="D50" s="18">
        <v>20.25</v>
      </c>
      <c r="E50" s="18">
        <f>AVERAGE(D53,D51)</f>
        <v>19.87</v>
      </c>
      <c r="F50" s="20">
        <v>26.29</v>
      </c>
      <c r="G50" s="18">
        <f>AVERAGE(F50:F53)</f>
        <v>26.3825</v>
      </c>
      <c r="I50" s="21">
        <f t="shared" si="1"/>
        <v>0.21395199576050569</v>
      </c>
      <c r="J50" s="21">
        <f t="shared" si="2"/>
        <v>2.1204451015692737E-3</v>
      </c>
      <c r="K50" s="22"/>
    </row>
    <row r="51" spans="1:11">
      <c r="A51" s="18"/>
      <c r="B51" s="18">
        <v>17.309999999999999</v>
      </c>
      <c r="C51" s="39"/>
      <c r="D51" s="18">
        <v>19.920000000000002</v>
      </c>
      <c r="E51" s="18"/>
      <c r="F51" s="20">
        <v>26.35</v>
      </c>
      <c r="G51" s="18"/>
      <c r="I51" s="21"/>
      <c r="J51" s="21"/>
      <c r="K51" s="22"/>
    </row>
    <row r="52" spans="1:11">
      <c r="A52" s="18"/>
      <c r="B52" s="18">
        <v>15.98</v>
      </c>
      <c r="C52" s="39"/>
      <c r="D52" s="18">
        <v>19.46</v>
      </c>
      <c r="E52" s="18"/>
      <c r="F52" s="20">
        <v>26.45</v>
      </c>
      <c r="G52" s="18"/>
      <c r="I52" s="21"/>
      <c r="J52" s="21"/>
      <c r="K52" s="22"/>
    </row>
    <row r="53" spans="1:11">
      <c r="A53" s="18"/>
      <c r="B53" s="18">
        <v>16.59</v>
      </c>
      <c r="C53" s="39"/>
      <c r="D53" s="18">
        <v>19.82</v>
      </c>
      <c r="E53" s="18"/>
      <c r="F53" s="20">
        <v>26.44</v>
      </c>
      <c r="G53" s="18"/>
      <c r="I53" s="21"/>
      <c r="J53" s="21"/>
      <c r="K53" s="22"/>
    </row>
    <row r="54" spans="1:11">
      <c r="A54" s="18" t="s">
        <v>35</v>
      </c>
      <c r="B54" s="18">
        <v>20.149999999999999</v>
      </c>
      <c r="C54" s="39">
        <f>AVERAGE(B54:B56)</f>
        <v>20.126666666666665</v>
      </c>
      <c r="D54" s="18">
        <v>24.75</v>
      </c>
      <c r="E54" s="18">
        <f>AVERAGE(D54:D57)</f>
        <v>24.662499999999998</v>
      </c>
      <c r="F54" s="20">
        <v>29.98</v>
      </c>
      <c r="G54" s="18">
        <f>AVERAGE(F55:F57)</f>
        <v>30.706666666666667</v>
      </c>
      <c r="I54" s="21">
        <f t="shared" si="1"/>
        <v>6.080455856415852E-2</v>
      </c>
      <c r="J54" s="21">
        <f t="shared" si="2"/>
        <v>7.9325800153559134E-4</v>
      </c>
    </row>
    <row r="55" spans="1:11">
      <c r="A55" s="18"/>
      <c r="B55" s="18">
        <v>20.170000000000002</v>
      </c>
      <c r="C55" s="39"/>
      <c r="D55" s="18">
        <v>24.72</v>
      </c>
      <c r="E55" s="18"/>
      <c r="F55" s="20">
        <v>30.55</v>
      </c>
      <c r="G55" s="18"/>
      <c r="I55" s="21"/>
      <c r="J55" s="21"/>
      <c r="K55" s="22"/>
    </row>
    <row r="56" spans="1:11">
      <c r="A56" s="18"/>
      <c r="B56" s="18">
        <v>20.059999999999999</v>
      </c>
      <c r="C56" s="39"/>
      <c r="D56" s="18">
        <v>24.49</v>
      </c>
      <c r="E56" s="18"/>
      <c r="F56" s="20">
        <v>30.64</v>
      </c>
      <c r="G56" s="18"/>
      <c r="I56" s="21"/>
      <c r="J56" s="21"/>
      <c r="K56" s="22"/>
    </row>
    <row r="57" spans="1:11">
      <c r="A57" s="18"/>
      <c r="B57" s="18">
        <v>20.78</v>
      </c>
      <c r="C57" s="39"/>
      <c r="D57" s="18">
        <v>24.69</v>
      </c>
      <c r="E57" s="18"/>
      <c r="F57" s="20">
        <v>30.93</v>
      </c>
      <c r="G57" s="18"/>
      <c r="I57" s="21"/>
      <c r="J57" s="21"/>
      <c r="K57" s="22"/>
    </row>
    <row r="58" spans="1:11">
      <c r="A58" s="18" t="s">
        <v>36</v>
      </c>
      <c r="B58" s="18">
        <v>17.04</v>
      </c>
      <c r="C58" s="39">
        <f>AVERAGE(B58:B61)</f>
        <v>17.0975</v>
      </c>
      <c r="D58" s="18">
        <v>23.64</v>
      </c>
      <c r="E58" s="18">
        <f>AVERAGE(D58:D59,D61)</f>
        <v>23.703333333333337</v>
      </c>
      <c r="F58" s="20">
        <v>25.55</v>
      </c>
      <c r="G58" s="18">
        <f>AVERAGE(F58,F60:F61)</f>
        <v>25.533333333333331</v>
      </c>
      <c r="I58" s="21">
        <f t="shared" si="1"/>
        <v>1.4598484833601011E-2</v>
      </c>
      <c r="J58" s="21">
        <f t="shared" si="2"/>
        <v>3.3819644241006152E-3</v>
      </c>
    </row>
    <row r="59" spans="1:11">
      <c r="A59" s="18"/>
      <c r="B59" s="18">
        <v>17.100000000000001</v>
      </c>
      <c r="C59" s="39"/>
      <c r="D59" s="18">
        <v>23.87</v>
      </c>
      <c r="E59" s="18"/>
      <c r="F59" s="20">
        <v>25.96</v>
      </c>
      <c r="G59" s="18"/>
      <c r="I59" s="21"/>
      <c r="J59" s="21"/>
      <c r="K59" s="22"/>
    </row>
    <row r="60" spans="1:11">
      <c r="A60" s="18"/>
      <c r="B60" s="18">
        <v>17.02</v>
      </c>
      <c r="C60" s="39"/>
      <c r="D60" s="18">
        <v>23.43</v>
      </c>
      <c r="E60" s="18"/>
      <c r="F60" s="20">
        <v>25.53</v>
      </c>
      <c r="G60" s="18"/>
      <c r="I60" s="21"/>
      <c r="J60" s="21"/>
      <c r="K60" s="22"/>
    </row>
    <row r="61" spans="1:11">
      <c r="A61" s="18"/>
      <c r="B61" s="18">
        <v>17.23</v>
      </c>
      <c r="C61" s="39"/>
      <c r="D61" s="18">
        <v>23.6</v>
      </c>
      <c r="E61" s="18"/>
      <c r="F61" s="20">
        <v>25.52</v>
      </c>
      <c r="G61" s="18"/>
      <c r="I61" s="21"/>
      <c r="J61" s="21"/>
      <c r="K61" s="22"/>
    </row>
    <row r="62" spans="1:11">
      <c r="A62" s="18" t="s">
        <v>37</v>
      </c>
      <c r="B62" s="18">
        <v>15.61</v>
      </c>
      <c r="C62" s="39">
        <f>AVERAGE(B65,B63)</f>
        <v>15.025</v>
      </c>
      <c r="D62" s="18">
        <v>19.95</v>
      </c>
      <c r="E62" s="18">
        <f>AVERAGE(D65,D63,D62,D64)</f>
        <v>20.047499999999999</v>
      </c>
      <c r="F62" s="20">
        <v>24.18</v>
      </c>
      <c r="G62" s="18">
        <f>AVERAGE(F63:F65)</f>
        <v>24.466666666666669</v>
      </c>
      <c r="I62" s="21">
        <f t="shared" si="1"/>
        <v>4.1211855422787436E-2</v>
      </c>
      <c r="J62" s="21">
        <f t="shared" si="2"/>
        <v>1.6949134753682733E-3</v>
      </c>
    </row>
    <row r="63" spans="1:11">
      <c r="A63" s="18"/>
      <c r="B63" s="18">
        <v>15</v>
      </c>
      <c r="C63" s="39"/>
      <c r="D63" s="18">
        <v>20.170000000000002</v>
      </c>
      <c r="E63" s="18"/>
      <c r="F63" s="20">
        <v>24.6</v>
      </c>
      <c r="G63" s="18"/>
      <c r="I63" s="21"/>
      <c r="J63" s="21"/>
      <c r="K63" s="22"/>
    </row>
    <row r="64" spans="1:11">
      <c r="A64" s="18"/>
      <c r="B64" s="18">
        <v>14.56</v>
      </c>
      <c r="C64" s="39"/>
      <c r="D64" s="18">
        <v>19.91</v>
      </c>
      <c r="E64" s="18"/>
      <c r="F64" s="20">
        <v>24.24</v>
      </c>
      <c r="G64" s="18"/>
      <c r="I64" s="21"/>
      <c r="J64" s="21"/>
      <c r="K64" s="22"/>
    </row>
    <row r="65" spans="1:19">
      <c r="A65" s="18"/>
      <c r="B65" s="18">
        <v>15.05</v>
      </c>
      <c r="C65" s="39"/>
      <c r="D65" s="18">
        <v>20.16</v>
      </c>
      <c r="E65" s="18"/>
      <c r="F65" s="20">
        <v>24.56</v>
      </c>
      <c r="G65" s="18"/>
      <c r="I65" s="21"/>
      <c r="J65" s="21"/>
      <c r="K65" s="22"/>
    </row>
    <row r="66" spans="1:19">
      <c r="A66" s="18" t="s">
        <v>38</v>
      </c>
      <c r="B66" s="18">
        <v>16.8</v>
      </c>
      <c r="C66" s="39">
        <f>AVERAGE(B66:B69)</f>
        <v>16.62</v>
      </c>
      <c r="D66" s="18">
        <v>20.65</v>
      </c>
      <c r="E66" s="18">
        <f>AVERAGE(D66:D67)</f>
        <v>20.704999999999998</v>
      </c>
      <c r="F66" s="20">
        <v>28.12</v>
      </c>
      <c r="G66" s="18">
        <f>AVERAGE(F67:F69)</f>
        <v>28.5</v>
      </c>
      <c r="I66" s="21">
        <f t="shared" si="1"/>
        <v>7.8855490627779551E-2</v>
      </c>
      <c r="J66" s="21">
        <f t="shared" si="2"/>
        <v>3.2400941834897227E-4</v>
      </c>
    </row>
    <row r="67" spans="1:19">
      <c r="A67" s="18"/>
      <c r="B67" s="18">
        <v>16.68</v>
      </c>
      <c r="C67" s="39"/>
      <c r="D67" s="18">
        <v>20.76</v>
      </c>
      <c r="E67" s="18"/>
      <c r="F67" s="20">
        <v>28.59</v>
      </c>
      <c r="G67" s="18"/>
      <c r="I67" s="21"/>
      <c r="J67" s="21"/>
      <c r="K67" s="22"/>
    </row>
    <row r="68" spans="1:19">
      <c r="A68" s="18"/>
      <c r="B68" s="18">
        <v>16.5</v>
      </c>
      <c r="C68" s="39"/>
      <c r="D68" s="18">
        <v>20.170000000000002</v>
      </c>
      <c r="E68" s="18"/>
      <c r="F68" s="20">
        <v>28.48</v>
      </c>
      <c r="G68" s="18"/>
      <c r="I68" s="21"/>
      <c r="J68" s="21"/>
      <c r="K68" s="22"/>
    </row>
    <row r="69" spans="1:19">
      <c r="A69" s="18"/>
      <c r="B69" s="18">
        <v>16.5</v>
      </c>
      <c r="C69" s="39"/>
      <c r="D69" s="18">
        <v>20.5</v>
      </c>
      <c r="E69" s="18"/>
      <c r="F69" s="20">
        <v>28.43</v>
      </c>
      <c r="G69" s="18"/>
      <c r="I69" s="21"/>
      <c r="J69" s="21"/>
      <c r="K69" s="22"/>
    </row>
    <row r="70" spans="1:19">
      <c r="A70" s="18" t="s">
        <v>39</v>
      </c>
      <c r="B70" s="18">
        <v>22.03</v>
      </c>
      <c r="C70" s="39">
        <f>AVERAGE(B72,B70)</f>
        <v>22.115000000000002</v>
      </c>
      <c r="D70" s="18">
        <v>27.72</v>
      </c>
      <c r="E70" s="18">
        <f>AVERAGE(D70:D72)</f>
        <v>27.593333333333334</v>
      </c>
      <c r="F70" s="20">
        <v>33.049999999999997</v>
      </c>
      <c r="G70" s="18">
        <f>AVERAGE(F70:F72)</f>
        <v>33.146666666666668</v>
      </c>
      <c r="I70" s="21">
        <f t="shared" si="1"/>
        <v>3.3085471429251133E-2</v>
      </c>
      <c r="J70" s="21">
        <f t="shared" si="2"/>
        <v>5.8686206364129022E-4</v>
      </c>
      <c r="N70" s="1" t="s">
        <v>66</v>
      </c>
    </row>
    <row r="71" spans="1:19">
      <c r="A71" s="18"/>
      <c r="B71" s="18">
        <v>22.69</v>
      </c>
      <c r="C71" s="39"/>
      <c r="D71" s="18">
        <v>27.47</v>
      </c>
      <c r="E71" s="18"/>
      <c r="F71" s="20">
        <v>33.24</v>
      </c>
      <c r="G71" s="18"/>
      <c r="I71" s="21"/>
      <c r="J71" s="21"/>
      <c r="K71" s="22"/>
      <c r="Q71" s="31" t="s">
        <v>31</v>
      </c>
      <c r="R71" s="31"/>
    </row>
    <row r="72" spans="1:19">
      <c r="A72" s="18"/>
      <c r="B72" s="18">
        <v>22.2</v>
      </c>
      <c r="C72" s="39"/>
      <c r="D72" s="18">
        <v>27.59</v>
      </c>
      <c r="E72" s="18"/>
      <c r="F72" s="20">
        <v>33.15</v>
      </c>
      <c r="G72" s="18"/>
      <c r="H72" s="32" t="s">
        <v>40</v>
      </c>
      <c r="I72" s="30">
        <f>AVERAGE(I46:I70)</f>
        <v>7.80200272336357E-2</v>
      </c>
      <c r="J72" s="30">
        <f>AVERAGE(J46:J70)</f>
        <v>1.3159108386683366E-3</v>
      </c>
      <c r="N72" s="18"/>
      <c r="O72" s="24" t="s">
        <v>32</v>
      </c>
      <c r="P72" s="24" t="s">
        <v>28</v>
      </c>
      <c r="Q72" s="18"/>
      <c r="R72" s="24" t="s">
        <v>32</v>
      </c>
      <c r="S72" s="24" t="s">
        <v>28</v>
      </c>
    </row>
    <row r="73" spans="1:19">
      <c r="A73" s="18"/>
      <c r="B73" s="18">
        <v>24.25</v>
      </c>
      <c r="C73" s="39"/>
      <c r="D73" s="18">
        <v>29.87</v>
      </c>
      <c r="E73" s="18"/>
      <c r="F73" s="20">
        <v>34.65</v>
      </c>
      <c r="G73" s="18"/>
      <c r="I73" s="21"/>
      <c r="J73" s="21"/>
      <c r="N73" s="33" t="s">
        <v>22</v>
      </c>
      <c r="O73" s="26">
        <v>4.509325877423763E-2</v>
      </c>
      <c r="P73" s="34">
        <v>4.9388772164263278E-3</v>
      </c>
      <c r="Q73" s="33" t="s">
        <v>22</v>
      </c>
      <c r="R73" s="26">
        <f>O73*100</f>
        <v>4.5093258774237626</v>
      </c>
      <c r="S73" s="34">
        <f>P73*100</f>
        <v>0.49388772164263278</v>
      </c>
    </row>
    <row r="74" spans="1:19">
      <c r="A74" s="18" t="s">
        <v>79</v>
      </c>
      <c r="B74" s="18">
        <v>16.82</v>
      </c>
      <c r="C74" s="39">
        <f>AVERAGE(B76,B74)</f>
        <v>16.855</v>
      </c>
      <c r="D74" s="18">
        <v>21.75</v>
      </c>
      <c r="E74" s="18">
        <f>AVERAGE(D74:D76)</f>
        <v>21.776666666666667</v>
      </c>
      <c r="F74" s="20">
        <v>24.65</v>
      </c>
      <c r="G74" s="18">
        <f>AVERAGE(F74:F76)</f>
        <v>24.733333333333331</v>
      </c>
      <c r="I74" s="21">
        <f t="shared" ref="I74:I134" si="5">((1.981)^C74)/((1.957)^E74)</f>
        <v>4.509325877423763E-2</v>
      </c>
      <c r="J74" s="21">
        <f t="shared" ref="J74:J134" si="6">(1.981)^C74/(1.975)^G74</f>
        <v>4.9388772164263278E-3</v>
      </c>
      <c r="K74" s="22"/>
      <c r="N74" s="33"/>
      <c r="O74" s="26">
        <v>8.359598887613362E-2</v>
      </c>
      <c r="P74" s="34">
        <v>1.3685449692923133E-2</v>
      </c>
      <c r="Q74" s="33"/>
      <c r="R74" s="26">
        <f t="shared" ref="R74:S81" si="7">O74*100</f>
        <v>8.3595988876133625</v>
      </c>
      <c r="S74" s="34">
        <f t="shared" si="7"/>
        <v>1.3685449692923133</v>
      </c>
    </row>
    <row r="75" spans="1:19">
      <c r="A75" s="18"/>
      <c r="B75" s="18">
        <v>17.11</v>
      </c>
      <c r="C75" s="39"/>
      <c r="D75" s="18">
        <v>21.86</v>
      </c>
      <c r="E75" s="18"/>
      <c r="F75" s="20">
        <v>24.81</v>
      </c>
      <c r="G75" s="18"/>
      <c r="I75" s="21"/>
      <c r="J75" s="21"/>
      <c r="K75" s="22"/>
      <c r="N75" s="33"/>
      <c r="O75" s="26">
        <v>0.22650935227404895</v>
      </c>
      <c r="P75" s="34">
        <v>1.4251744325853615E-2</v>
      </c>
      <c r="Q75" s="33"/>
      <c r="R75" s="26">
        <f t="shared" si="7"/>
        <v>22.650935227404894</v>
      </c>
      <c r="S75" s="34">
        <f t="shared" si="7"/>
        <v>1.4251744325853615</v>
      </c>
    </row>
    <row r="76" spans="1:19">
      <c r="A76" s="18"/>
      <c r="B76" s="18">
        <v>16.89</v>
      </c>
      <c r="C76" s="39"/>
      <c r="D76" s="18">
        <v>21.72</v>
      </c>
      <c r="E76" s="18"/>
      <c r="F76" s="20">
        <v>24.74</v>
      </c>
      <c r="G76" s="18"/>
      <c r="I76" s="21"/>
      <c r="J76" s="21"/>
      <c r="K76" s="22"/>
      <c r="N76" s="33"/>
      <c r="O76" s="26">
        <v>6.6920397617033795E-3</v>
      </c>
      <c r="P76" s="34">
        <v>6.2782509547120221E-3</v>
      </c>
      <c r="Q76" s="33"/>
      <c r="R76" s="26">
        <f t="shared" si="7"/>
        <v>0.669203976170338</v>
      </c>
      <c r="S76" s="34">
        <f t="shared" si="7"/>
        <v>0.62782509547120224</v>
      </c>
    </row>
    <row r="77" spans="1:19">
      <c r="A77" s="18"/>
      <c r="B77" s="18">
        <v>17.510000000000002</v>
      </c>
      <c r="C77" s="39"/>
      <c r="D77" s="18">
        <v>23.1</v>
      </c>
      <c r="E77" s="18"/>
      <c r="F77" s="20">
        <v>25.54</v>
      </c>
      <c r="G77" s="18"/>
      <c r="I77" s="21"/>
      <c r="J77" s="21"/>
      <c r="K77" s="22"/>
      <c r="N77" s="33"/>
      <c r="O77" s="26">
        <v>2.8021118799743838E-2</v>
      </c>
      <c r="P77" s="34">
        <v>1.9637060450648789E-3</v>
      </c>
      <c r="Q77" s="33"/>
      <c r="R77" s="26">
        <f t="shared" si="7"/>
        <v>2.802111879974384</v>
      </c>
      <c r="S77" s="34">
        <f t="shared" si="7"/>
        <v>0.19637060450648788</v>
      </c>
    </row>
    <row r="78" spans="1:19">
      <c r="A78" s="18" t="s">
        <v>80</v>
      </c>
      <c r="B78" s="18">
        <v>14.04</v>
      </c>
      <c r="C78" s="39">
        <f>AVERAGE(B78:B81)</f>
        <v>14.064999999999998</v>
      </c>
      <c r="D78" s="18">
        <v>18.010000000000002</v>
      </c>
      <c r="E78" s="18">
        <f>AVERAGE(D78:D80)</f>
        <v>18.016666666666666</v>
      </c>
      <c r="F78" s="20">
        <v>20.09</v>
      </c>
      <c r="G78" s="18">
        <f>AVERAGE(F79:F81)</f>
        <v>20.433333333333334</v>
      </c>
      <c r="I78" s="21">
        <f t="shared" si="5"/>
        <v>8.359598887613362E-2</v>
      </c>
      <c r="J78" s="21">
        <f t="shared" si="6"/>
        <v>1.3685449692923133E-2</v>
      </c>
      <c r="K78" s="22"/>
      <c r="N78" s="33"/>
      <c r="O78" s="26">
        <v>8.4153315915854413E-2</v>
      </c>
      <c r="P78" s="34">
        <v>4.1741932821930386E-3</v>
      </c>
      <c r="Q78" s="33"/>
      <c r="R78" s="26">
        <f t="shared" si="7"/>
        <v>8.4153315915854421</v>
      </c>
      <c r="S78" s="34">
        <f t="shared" si="7"/>
        <v>0.41741932821930383</v>
      </c>
    </row>
    <row r="79" spans="1:19">
      <c r="A79" s="18"/>
      <c r="B79" s="18">
        <v>14.12</v>
      </c>
      <c r="C79" s="39"/>
      <c r="D79" s="18">
        <v>18.04</v>
      </c>
      <c r="E79" s="18"/>
      <c r="F79" s="20">
        <v>20.350000000000001</v>
      </c>
      <c r="G79" s="18"/>
      <c r="I79" s="21"/>
      <c r="J79" s="21"/>
      <c r="K79" s="22"/>
      <c r="N79" s="33"/>
      <c r="O79" s="26">
        <v>8.7149157006581129E-2</v>
      </c>
      <c r="P79" s="34">
        <v>1.5784278948310156E-3</v>
      </c>
      <c r="Q79" s="33"/>
      <c r="R79" s="26">
        <f t="shared" si="7"/>
        <v>8.7149157006581124</v>
      </c>
      <c r="S79" s="34">
        <f t="shared" si="7"/>
        <v>0.15784278948310157</v>
      </c>
    </row>
    <row r="80" spans="1:19">
      <c r="A80" s="18"/>
      <c r="B80" s="18">
        <v>14.08</v>
      </c>
      <c r="C80" s="39"/>
      <c r="D80" s="18">
        <v>18</v>
      </c>
      <c r="E80" s="18"/>
      <c r="F80" s="20">
        <v>20.43</v>
      </c>
      <c r="G80" s="18"/>
      <c r="I80" s="21"/>
      <c r="J80" s="21"/>
      <c r="K80" s="22"/>
      <c r="N80" s="33"/>
      <c r="O80" s="26">
        <v>9.8367031490602469E-2</v>
      </c>
      <c r="P80" s="34">
        <v>4.8986717071698681E-3</v>
      </c>
      <c r="Q80" s="33"/>
      <c r="R80" s="26">
        <f t="shared" si="7"/>
        <v>9.8367031490602468</v>
      </c>
      <c r="S80" s="34">
        <f t="shared" si="7"/>
        <v>0.48986717071698682</v>
      </c>
    </row>
    <row r="81" spans="1:19">
      <c r="A81" s="18"/>
      <c r="B81" s="18">
        <v>14.02</v>
      </c>
      <c r="C81" s="39"/>
      <c r="D81" s="18">
        <v>18.809999999999999</v>
      </c>
      <c r="E81" s="18"/>
      <c r="F81" s="20">
        <v>20.52</v>
      </c>
      <c r="G81" s="18"/>
      <c r="I81" s="21"/>
      <c r="J81" s="21"/>
      <c r="K81" s="22"/>
      <c r="N81" s="33"/>
      <c r="O81" s="26">
        <v>6.4767213413274766E-2</v>
      </c>
      <c r="P81" s="34">
        <v>1.0701698615109424E-3</v>
      </c>
      <c r="Q81" s="33"/>
      <c r="R81" s="26">
        <f>O81*100</f>
        <v>6.4767213413274769</v>
      </c>
      <c r="S81" s="34">
        <f t="shared" si="7"/>
        <v>0.10701698615109424</v>
      </c>
    </row>
    <row r="82" spans="1:19">
      <c r="A82" s="18" t="s">
        <v>81</v>
      </c>
      <c r="B82" s="18">
        <v>16.43</v>
      </c>
      <c r="C82" s="39">
        <f>AVERAGE(B82:B83,B85,B86,B86,B85)</f>
        <v>18.083333333333332</v>
      </c>
      <c r="D82" s="18">
        <v>20.66</v>
      </c>
      <c r="E82" s="18">
        <f>AVERAGE(D82:D84)</f>
        <v>20.623333333333331</v>
      </c>
      <c r="F82" s="20">
        <v>24.3</v>
      </c>
      <c r="G82" s="18">
        <f>AVERAGE(F82:F85)</f>
        <v>24.41</v>
      </c>
      <c r="I82" s="21">
        <f t="shared" si="5"/>
        <v>0.22650935227404895</v>
      </c>
      <c r="J82" s="21">
        <f t="shared" si="6"/>
        <v>1.4251744325853615E-2</v>
      </c>
      <c r="K82" s="22"/>
      <c r="N82" s="18"/>
      <c r="O82" s="27"/>
      <c r="P82" s="18"/>
      <c r="Q82" s="18"/>
      <c r="R82" s="27"/>
      <c r="S82" s="18"/>
    </row>
    <row r="83" spans="1:19">
      <c r="A83" s="18"/>
      <c r="B83" s="18">
        <v>16.59</v>
      </c>
      <c r="C83" s="39"/>
      <c r="D83" s="18">
        <v>20.63</v>
      </c>
      <c r="E83" s="18"/>
      <c r="F83" s="20">
        <v>24.42</v>
      </c>
      <c r="G83" s="18"/>
      <c r="I83" s="21"/>
      <c r="J83" s="21"/>
      <c r="K83" s="22"/>
      <c r="N83" s="28" t="s">
        <v>21</v>
      </c>
      <c r="O83" s="26">
        <v>0.28381703028146621</v>
      </c>
      <c r="P83" s="34">
        <v>3.9722648868618991E-4</v>
      </c>
      <c r="Q83" s="28" t="s">
        <v>21</v>
      </c>
      <c r="R83" s="26">
        <f>O83*100</f>
        <v>28.381703028146621</v>
      </c>
      <c r="S83" s="34">
        <f>P83*100</f>
        <v>3.9722648868618989E-2</v>
      </c>
    </row>
    <row r="84" spans="1:19">
      <c r="A84" s="18"/>
      <c r="B84" s="18">
        <v>15.67</v>
      </c>
      <c r="C84" s="39"/>
      <c r="D84" s="18">
        <v>20.58</v>
      </c>
      <c r="E84" s="18"/>
      <c r="F84" s="20">
        <v>24.45</v>
      </c>
      <c r="G84" s="18"/>
      <c r="I84" s="21"/>
      <c r="J84" s="21"/>
      <c r="K84" s="22"/>
      <c r="N84" s="28"/>
      <c r="O84" s="26">
        <v>0.36097304549609688</v>
      </c>
      <c r="P84" s="34">
        <v>7.1986342565021457E-4</v>
      </c>
      <c r="Q84" s="28"/>
      <c r="R84" s="26">
        <f t="shared" ref="R84:S89" si="8">O84*100</f>
        <v>36.097304549609689</v>
      </c>
      <c r="S84" s="34">
        <f t="shared" si="8"/>
        <v>7.1986342565021455E-2</v>
      </c>
    </row>
    <row r="85" spans="1:19">
      <c r="A85" s="18"/>
      <c r="B85" s="18">
        <v>16.25</v>
      </c>
      <c r="C85" s="39"/>
      <c r="D85" s="18">
        <v>21.26</v>
      </c>
      <c r="E85" s="18"/>
      <c r="F85" s="20">
        <v>24.47</v>
      </c>
      <c r="G85" s="18"/>
      <c r="I85" s="21"/>
      <c r="J85" s="21"/>
      <c r="K85" s="22"/>
      <c r="N85" s="28"/>
      <c r="O85" s="26">
        <v>0.31583395921426438</v>
      </c>
      <c r="P85" s="34">
        <v>7.2503289502273542E-4</v>
      </c>
      <c r="Q85" s="28"/>
      <c r="R85" s="26">
        <f t="shared" si="8"/>
        <v>31.583395921426437</v>
      </c>
      <c r="S85" s="34">
        <f t="shared" si="8"/>
        <v>7.2503289502273541E-2</v>
      </c>
    </row>
    <row r="86" spans="1:19">
      <c r="A86" s="18" t="s">
        <v>82</v>
      </c>
      <c r="B86" s="18">
        <v>21.49</v>
      </c>
      <c r="C86" s="39">
        <f>AVERAGE(B86,B88,B89)</f>
        <v>21.546666666666667</v>
      </c>
      <c r="D86" s="18">
        <v>28.93</v>
      </c>
      <c r="E86" s="18">
        <f>AVERAGE(D87:D88)</f>
        <v>29.395</v>
      </c>
      <c r="F86" s="20">
        <v>29.02</v>
      </c>
      <c r="G86" s="18">
        <f>AVERAGE(F88:F89,F86)</f>
        <v>29.093333333333334</v>
      </c>
      <c r="I86" s="21">
        <f t="shared" si="5"/>
        <v>6.6920397617033795E-3</v>
      </c>
      <c r="J86" s="21">
        <f t="shared" si="6"/>
        <v>6.2782509547120221E-3</v>
      </c>
      <c r="N86" s="28"/>
      <c r="O86" s="26">
        <v>0.11742190228717915</v>
      </c>
      <c r="P86" s="34">
        <v>5.7404638816042578E-3</v>
      </c>
      <c r="Q86" s="28"/>
      <c r="R86" s="26">
        <f t="shared" si="8"/>
        <v>11.742190228717915</v>
      </c>
      <c r="S86" s="34">
        <f t="shared" si="8"/>
        <v>0.57404638816042575</v>
      </c>
    </row>
    <row r="87" spans="1:19">
      <c r="A87" s="18"/>
      <c r="B87" s="18">
        <v>21.97</v>
      </c>
      <c r="C87" s="39"/>
      <c r="D87" s="18">
        <v>29.24</v>
      </c>
      <c r="E87" s="18"/>
      <c r="F87" s="20">
        <v>29.73</v>
      </c>
      <c r="G87" s="18"/>
      <c r="I87" s="21"/>
      <c r="J87" s="21"/>
      <c r="K87" s="22"/>
      <c r="N87" s="28"/>
      <c r="O87" s="26">
        <v>2.7059360379792254E-5</v>
      </c>
      <c r="P87" s="34">
        <v>1.7012717862806383E-3</v>
      </c>
      <c r="Q87" s="28"/>
      <c r="R87" s="26">
        <f t="shared" si="8"/>
        <v>2.7059360379792256E-3</v>
      </c>
      <c r="S87" s="34">
        <f t="shared" si="8"/>
        <v>0.17012717862806384</v>
      </c>
    </row>
    <row r="88" spans="1:19">
      <c r="A88" s="18"/>
      <c r="B88" s="18">
        <v>21.55</v>
      </c>
      <c r="C88" s="39"/>
      <c r="D88" s="18">
        <v>29.55</v>
      </c>
      <c r="E88" s="18"/>
      <c r="F88" s="20">
        <v>29.12</v>
      </c>
      <c r="G88" s="18"/>
      <c r="I88" s="21"/>
      <c r="J88" s="21"/>
      <c r="K88" s="22"/>
      <c r="N88" s="28"/>
      <c r="O88" s="26">
        <v>0.1178279179488379</v>
      </c>
      <c r="P88" s="34">
        <v>8.2581262346744888E-4</v>
      </c>
      <c r="Q88" s="28"/>
      <c r="R88" s="26">
        <f t="shared" si="8"/>
        <v>11.78279179488379</v>
      </c>
      <c r="S88" s="34">
        <f t="shared" si="8"/>
        <v>8.2581262346744885E-2</v>
      </c>
    </row>
    <row r="89" spans="1:19">
      <c r="A89" s="18"/>
      <c r="B89" s="18">
        <v>21.6</v>
      </c>
      <c r="C89" s="39"/>
      <c r="D89" s="18">
        <v>29.78</v>
      </c>
      <c r="E89" s="18"/>
      <c r="F89" s="20">
        <v>29.14</v>
      </c>
      <c r="G89" s="18"/>
      <c r="I89" s="21"/>
      <c r="J89" s="21"/>
      <c r="K89" s="22"/>
      <c r="N89" s="28"/>
      <c r="O89" s="26">
        <v>0.15202921068122324</v>
      </c>
      <c r="P89" s="34">
        <v>1.3488644702082018E-3</v>
      </c>
      <c r="Q89" s="28"/>
      <c r="R89" s="26">
        <f t="shared" si="8"/>
        <v>15.202921068122324</v>
      </c>
      <c r="S89" s="34">
        <f t="shared" si="8"/>
        <v>0.13488644702082017</v>
      </c>
    </row>
    <row r="90" spans="1:19">
      <c r="A90" s="18" t="s">
        <v>83</v>
      </c>
      <c r="B90" s="18">
        <v>16.100000000000001</v>
      </c>
      <c r="C90" s="39">
        <f>AVERAGE(B93,B92,B91,B90,B90)</f>
        <v>16.362000000000002</v>
      </c>
      <c r="D90" s="18">
        <v>21.95</v>
      </c>
      <c r="E90" s="18">
        <f>AVERAGE(D90:D92)</f>
        <v>21.983333333333334</v>
      </c>
      <c r="F90" s="20">
        <v>25.72</v>
      </c>
      <c r="G90" s="18">
        <f>AVERAGE(F90:F91,F93)</f>
        <v>25.593333333333334</v>
      </c>
      <c r="I90" s="21">
        <f t="shared" si="5"/>
        <v>2.8021118799743838E-2</v>
      </c>
      <c r="J90" s="21">
        <f t="shared" si="6"/>
        <v>1.9637060450648789E-3</v>
      </c>
      <c r="O90" s="26"/>
    </row>
    <row r="91" spans="1:19">
      <c r="A91" s="18"/>
      <c r="B91" s="18">
        <v>16.600000000000001</v>
      </c>
      <c r="C91" s="39"/>
      <c r="D91" s="18">
        <v>22.09</v>
      </c>
      <c r="E91" s="18"/>
      <c r="F91" s="20">
        <v>25.51</v>
      </c>
      <c r="G91" s="18"/>
      <c r="I91" s="21"/>
      <c r="J91" s="21"/>
      <c r="K91" s="22"/>
    </row>
    <row r="92" spans="1:19">
      <c r="A92" s="18"/>
      <c r="B92" s="18">
        <v>16.489999999999998</v>
      </c>
      <c r="C92" s="39"/>
      <c r="D92" s="18">
        <v>21.91</v>
      </c>
      <c r="E92" s="18"/>
      <c r="F92" s="20">
        <v>25.29</v>
      </c>
      <c r="G92" s="18"/>
      <c r="I92" s="21"/>
      <c r="J92" s="21"/>
      <c r="K92" s="22"/>
    </row>
    <row r="93" spans="1:19">
      <c r="A93" s="18"/>
      <c r="B93" s="18">
        <v>16.52</v>
      </c>
      <c r="C93" s="39"/>
      <c r="D93" s="18">
        <v>22.43</v>
      </c>
      <c r="E93" s="18"/>
      <c r="F93" s="20">
        <v>25.55</v>
      </c>
      <c r="G93" s="18"/>
      <c r="I93" s="21"/>
      <c r="J93" s="21"/>
      <c r="K93" s="22"/>
      <c r="O93" s="35"/>
    </row>
    <row r="94" spans="1:19">
      <c r="A94" s="18" t="s">
        <v>84</v>
      </c>
      <c r="B94" s="18">
        <v>15.54</v>
      </c>
      <c r="C94" s="39">
        <f>AVERAGE(B94:B97)</f>
        <v>15.620000000000001</v>
      </c>
      <c r="D94" s="18">
        <v>19.440000000000001</v>
      </c>
      <c r="E94" s="18">
        <f>AVERAGE(D94:D96)</f>
        <v>19.59</v>
      </c>
      <c r="F94" s="20">
        <v>23.86</v>
      </c>
      <c r="G94" s="18">
        <f>AVERAGE(F94:F97)</f>
        <v>23.740000000000002</v>
      </c>
      <c r="I94" s="21">
        <f t="shared" si="5"/>
        <v>8.4153315915854413E-2</v>
      </c>
      <c r="J94" s="21">
        <f t="shared" si="6"/>
        <v>4.1741932821930386E-3</v>
      </c>
      <c r="O94" s="35"/>
    </row>
    <row r="95" spans="1:19">
      <c r="A95" s="18"/>
      <c r="B95" s="18">
        <v>15.67</v>
      </c>
      <c r="C95" s="39"/>
      <c r="D95" s="18">
        <v>19.77</v>
      </c>
      <c r="E95" s="18"/>
      <c r="F95" s="20">
        <v>23.65</v>
      </c>
      <c r="G95" s="18"/>
      <c r="I95" s="21"/>
      <c r="J95" s="21"/>
      <c r="K95" s="22"/>
      <c r="O95" s="35"/>
    </row>
    <row r="96" spans="1:19">
      <c r="A96" s="18"/>
      <c r="B96" s="18">
        <v>15.52</v>
      </c>
      <c r="C96" s="39"/>
      <c r="D96" s="18">
        <v>19.559999999999999</v>
      </c>
      <c r="E96" s="18"/>
      <c r="F96" s="20">
        <v>23.74</v>
      </c>
      <c r="G96" s="18"/>
      <c r="I96" s="21"/>
      <c r="J96" s="21"/>
      <c r="K96" s="22"/>
    </row>
    <row r="97" spans="1:11">
      <c r="A97" s="18"/>
      <c r="B97" s="18">
        <v>15.75</v>
      </c>
      <c r="C97" s="39"/>
      <c r="D97" s="18">
        <v>20.49</v>
      </c>
      <c r="E97" s="18"/>
      <c r="F97" s="20">
        <v>23.71</v>
      </c>
      <c r="G97" s="18"/>
      <c r="I97" s="21"/>
      <c r="J97" s="21"/>
      <c r="K97" s="22"/>
    </row>
    <row r="98" spans="1:11">
      <c r="A98" s="18" t="s">
        <v>85</v>
      </c>
      <c r="B98" s="18">
        <v>14.07</v>
      </c>
      <c r="C98" s="39">
        <f>AVERAGE(B98,B101)</f>
        <v>14.175000000000001</v>
      </c>
      <c r="D98" s="18">
        <v>18.09</v>
      </c>
      <c r="E98" s="18">
        <f>AVERAGE(D100:D101,D98)</f>
        <v>18.066666666666666</v>
      </c>
      <c r="F98" s="20">
        <v>23.74</v>
      </c>
      <c r="G98" s="18">
        <f>AVERAGE(F98:F101)</f>
        <v>23.717500000000001</v>
      </c>
      <c r="I98" s="21">
        <f t="shared" si="5"/>
        <v>8.7149157006581129E-2</v>
      </c>
      <c r="J98" s="21">
        <f t="shared" si="6"/>
        <v>1.5784278948310156E-3</v>
      </c>
    </row>
    <row r="99" spans="1:11">
      <c r="A99" s="18"/>
      <c r="B99" s="18">
        <v>14.78</v>
      </c>
      <c r="C99" s="39"/>
      <c r="D99" s="18">
        <v>18.63</v>
      </c>
      <c r="E99" s="18"/>
      <c r="F99" s="20">
        <v>23.65</v>
      </c>
      <c r="G99" s="18"/>
      <c r="I99" s="21"/>
      <c r="J99" s="21"/>
      <c r="K99" s="22"/>
    </row>
    <row r="100" spans="1:11">
      <c r="A100" s="18"/>
      <c r="B100" s="18">
        <v>13.91</v>
      </c>
      <c r="C100" s="39"/>
      <c r="D100" s="18">
        <v>18.010000000000002</v>
      </c>
      <c r="E100" s="18"/>
      <c r="F100" s="20">
        <v>23.78</v>
      </c>
      <c r="G100" s="18"/>
      <c r="I100" s="21"/>
      <c r="J100" s="21"/>
      <c r="K100" s="22"/>
    </row>
    <row r="101" spans="1:11">
      <c r="A101" s="18"/>
      <c r="B101" s="18">
        <v>14.28</v>
      </c>
      <c r="C101" s="39"/>
      <c r="D101" s="18">
        <v>18.100000000000001</v>
      </c>
      <c r="E101" s="18"/>
      <c r="F101" s="20">
        <v>23.7</v>
      </c>
      <c r="G101" s="18"/>
      <c r="I101" s="21"/>
      <c r="J101" s="21"/>
      <c r="K101" s="22"/>
    </row>
    <row r="102" spans="1:11">
      <c r="A102" s="18" t="s">
        <v>86</v>
      </c>
      <c r="B102" s="18">
        <v>16.010000000000002</v>
      </c>
      <c r="C102" s="39">
        <f>AVERAGE(B102:B103,B104)</f>
        <v>16.029999999999998</v>
      </c>
      <c r="D102" s="18">
        <v>19.77</v>
      </c>
      <c r="E102" s="18">
        <f>AVERAGE(D104,D102)</f>
        <v>19.774999999999999</v>
      </c>
      <c r="F102" s="20">
        <v>23.94</v>
      </c>
      <c r="G102" s="18">
        <f>AVERAGE(F102:F104)</f>
        <v>23.916666666666668</v>
      </c>
      <c r="I102" s="21">
        <f t="shared" si="5"/>
        <v>9.8367031490602469E-2</v>
      </c>
      <c r="J102" s="21">
        <f t="shared" si="6"/>
        <v>4.8986717071698681E-3</v>
      </c>
    </row>
    <row r="103" spans="1:11">
      <c r="A103" s="18"/>
      <c r="B103" s="18">
        <v>16.18</v>
      </c>
      <c r="C103" s="39"/>
      <c r="D103" s="18">
        <v>20.010000000000002</v>
      </c>
      <c r="E103" s="18"/>
      <c r="F103" s="20">
        <v>23.92</v>
      </c>
      <c r="G103" s="18"/>
      <c r="I103" s="21"/>
      <c r="J103" s="21"/>
      <c r="K103" s="22"/>
    </row>
    <row r="104" spans="1:11">
      <c r="A104" s="18"/>
      <c r="B104" s="18">
        <v>15.9</v>
      </c>
      <c r="C104" s="39"/>
      <c r="D104" s="18">
        <v>19.78</v>
      </c>
      <c r="E104" s="18"/>
      <c r="F104" s="20">
        <v>23.89</v>
      </c>
      <c r="G104" s="18"/>
      <c r="I104" s="21"/>
      <c r="J104" s="21"/>
      <c r="K104" s="22"/>
    </row>
    <row r="105" spans="1:11">
      <c r="A105" s="18"/>
      <c r="B105" s="18">
        <v>17.62</v>
      </c>
      <c r="C105" s="39"/>
      <c r="D105" s="18">
        <v>22.52</v>
      </c>
      <c r="E105" s="18"/>
      <c r="F105" s="20">
        <v>24.17</v>
      </c>
      <c r="G105" s="18"/>
      <c r="I105" s="21"/>
      <c r="J105" s="21"/>
      <c r="K105" s="22"/>
    </row>
    <row r="106" spans="1:11">
      <c r="A106" s="18" t="s">
        <v>87</v>
      </c>
      <c r="B106" s="18">
        <v>15.1</v>
      </c>
      <c r="C106" s="39">
        <f>AVERAGE(B106:B108)</f>
        <v>15.07</v>
      </c>
      <c r="D106" s="18">
        <v>19.28</v>
      </c>
      <c r="E106" s="18">
        <f>AVERAGE(D106:D108)</f>
        <v>19.420000000000002</v>
      </c>
      <c r="F106" s="20">
        <v>25.26</v>
      </c>
      <c r="G106" s="18">
        <f>AVERAGE(F106:F109)</f>
        <v>25.1875</v>
      </c>
      <c r="I106" s="21">
        <f t="shared" si="5"/>
        <v>6.4767213413274766E-2</v>
      </c>
      <c r="J106" s="21">
        <f t="shared" si="6"/>
        <v>1.0701698615109424E-3</v>
      </c>
    </row>
    <row r="107" spans="1:11">
      <c r="A107" s="18"/>
      <c r="B107" s="18">
        <v>15.1</v>
      </c>
      <c r="C107" s="39"/>
      <c r="D107" s="18">
        <v>19.559999999999999</v>
      </c>
      <c r="E107" s="18"/>
      <c r="F107" s="20">
        <v>25.15</v>
      </c>
      <c r="G107" s="18"/>
      <c r="I107" s="21"/>
      <c r="J107" s="21"/>
    </row>
    <row r="108" spans="1:11">
      <c r="A108" s="18"/>
      <c r="B108" s="18">
        <v>15.01</v>
      </c>
      <c r="C108" s="39"/>
      <c r="D108" s="18">
        <v>19.420000000000002</v>
      </c>
      <c r="E108" s="18"/>
      <c r="F108" s="20">
        <v>25.19</v>
      </c>
      <c r="G108" s="18"/>
      <c r="H108" s="29" t="s">
        <v>65</v>
      </c>
      <c r="I108" s="30">
        <f>AVERAGE(I74:I106)</f>
        <v>8.048316403468668E-2</v>
      </c>
      <c r="J108" s="30">
        <f>AVERAGE(J74:J106)</f>
        <v>5.8710545534094265E-3</v>
      </c>
    </row>
    <row r="109" spans="1:11">
      <c r="A109" s="18"/>
      <c r="B109" s="18">
        <v>15.98</v>
      </c>
      <c r="C109" s="39"/>
      <c r="D109" s="18">
        <v>22.51</v>
      </c>
      <c r="E109" s="18"/>
      <c r="F109" s="20">
        <v>25.15</v>
      </c>
      <c r="G109" s="18"/>
      <c r="I109" s="21"/>
      <c r="J109" s="21"/>
    </row>
    <row r="110" spans="1:11">
      <c r="A110" s="18" t="s">
        <v>41</v>
      </c>
      <c r="B110" s="18">
        <v>14.22</v>
      </c>
      <c r="C110" s="39">
        <f>AVERAGE(B110:B113)</f>
        <v>14.232500000000002</v>
      </c>
      <c r="D110" s="18">
        <v>16.28</v>
      </c>
      <c r="E110" s="18">
        <f>AVERAGE(D110:D112)</f>
        <v>16.366666666666671</v>
      </c>
      <c r="F110" s="20">
        <v>25.79</v>
      </c>
      <c r="G110" s="18">
        <f>AVERAGE(F110:F113)</f>
        <v>25.802499999999998</v>
      </c>
      <c r="I110" s="21">
        <f t="shared" si="5"/>
        <v>0.28381703028146621</v>
      </c>
      <c r="J110" s="21">
        <f t="shared" si="6"/>
        <v>3.9722648868618991E-4</v>
      </c>
      <c r="K110" s="22"/>
    </row>
    <row r="111" spans="1:11">
      <c r="A111" s="18"/>
      <c r="B111" s="18">
        <v>14.34</v>
      </c>
      <c r="C111" s="39"/>
      <c r="D111" s="18">
        <v>16.48</v>
      </c>
      <c r="E111" s="18"/>
      <c r="F111" s="20">
        <v>25.81</v>
      </c>
      <c r="G111" s="18"/>
      <c r="I111" s="21"/>
      <c r="J111" s="21"/>
      <c r="K111" s="22"/>
    </row>
    <row r="112" spans="1:11">
      <c r="A112" s="18"/>
      <c r="B112" s="18">
        <v>14.2</v>
      </c>
      <c r="C112" s="39"/>
      <c r="D112" s="18">
        <v>16.34</v>
      </c>
      <c r="E112" s="18"/>
      <c r="F112" s="20">
        <v>25.74</v>
      </c>
      <c r="G112" s="18"/>
      <c r="I112" s="21"/>
      <c r="J112" s="21"/>
      <c r="K112" s="22"/>
    </row>
    <row r="113" spans="1:11">
      <c r="A113" s="18"/>
      <c r="B113" s="18">
        <v>14.17</v>
      </c>
      <c r="C113" s="39"/>
      <c r="D113" s="18">
        <v>18.920000000000002</v>
      </c>
      <c r="E113" s="18"/>
      <c r="F113" s="20">
        <v>25.87</v>
      </c>
      <c r="G113" s="18"/>
      <c r="I113" s="21"/>
      <c r="J113" s="21"/>
      <c r="K113" s="22"/>
    </row>
    <row r="114" spans="1:11">
      <c r="A114" s="18" t="s">
        <v>42</v>
      </c>
      <c r="B114" s="18">
        <v>12.74</v>
      </c>
      <c r="C114" s="39">
        <f>AVERAGE(B114:B115)</f>
        <v>12.8</v>
      </c>
      <c r="D114" s="18">
        <v>14.54</v>
      </c>
      <c r="E114" s="18">
        <f>AVERAGE(D114:D116)</f>
        <v>14.549999999999999</v>
      </c>
      <c r="F114" s="20">
        <v>23.51</v>
      </c>
      <c r="G114" s="18">
        <f>AVERAGE(F115:F117,F114)</f>
        <v>23.490000000000002</v>
      </c>
      <c r="I114" s="21">
        <f t="shared" si="5"/>
        <v>0.36097304549609688</v>
      </c>
      <c r="J114" s="21">
        <f t="shared" si="6"/>
        <v>7.1986342565021457E-4</v>
      </c>
      <c r="K114" s="22"/>
    </row>
    <row r="115" spans="1:11">
      <c r="A115" s="18"/>
      <c r="B115" s="18">
        <v>12.86</v>
      </c>
      <c r="C115" s="39"/>
      <c r="D115" s="18">
        <v>14.66</v>
      </c>
      <c r="E115" s="18"/>
      <c r="F115" s="20">
        <v>23.45</v>
      </c>
      <c r="G115" s="18"/>
      <c r="I115" s="21"/>
      <c r="J115" s="21"/>
      <c r="K115" s="22"/>
    </row>
    <row r="116" spans="1:11">
      <c r="A116" s="18"/>
      <c r="B116" s="18">
        <v>11.49</v>
      </c>
      <c r="C116" s="39"/>
      <c r="D116" s="18">
        <v>14.45</v>
      </c>
      <c r="E116" s="18"/>
      <c r="F116" s="20">
        <v>23.47</v>
      </c>
      <c r="G116" s="18"/>
      <c r="I116" s="21"/>
      <c r="J116" s="21"/>
      <c r="K116" s="22"/>
    </row>
    <row r="117" spans="1:11">
      <c r="A117" s="18"/>
      <c r="B117" s="18">
        <v>13</v>
      </c>
      <c r="C117" s="39"/>
      <c r="D117" s="18">
        <v>15.79</v>
      </c>
      <c r="E117" s="18"/>
      <c r="F117" s="20">
        <v>23.53</v>
      </c>
      <c r="G117" s="18"/>
      <c r="I117" s="21"/>
      <c r="J117" s="21"/>
    </row>
    <row r="118" spans="1:11">
      <c r="A118" s="18" t="s">
        <v>43</v>
      </c>
      <c r="B118" s="18">
        <v>14.51</v>
      </c>
      <c r="C118" s="39">
        <f>AVERAGE(B121,B119)</f>
        <v>14.785</v>
      </c>
      <c r="D118" s="18">
        <v>16.79</v>
      </c>
      <c r="E118" s="18">
        <f>AVERAGE(D118,D120)</f>
        <v>16.77</v>
      </c>
      <c r="F118" s="20">
        <v>25.1</v>
      </c>
      <c r="G118" s="18">
        <f>AVERAGE(F119:F121)</f>
        <v>25.473333333333333</v>
      </c>
      <c r="I118" s="21">
        <f t="shared" si="5"/>
        <v>0.31583395921426438</v>
      </c>
      <c r="J118" s="21">
        <f t="shared" si="6"/>
        <v>7.2503289502273542E-4</v>
      </c>
      <c r="K118" s="22"/>
    </row>
    <row r="119" spans="1:11">
      <c r="A119" s="18"/>
      <c r="B119" s="18">
        <v>14.71</v>
      </c>
      <c r="C119" s="39"/>
      <c r="D119" s="18">
        <v>17.59</v>
      </c>
      <c r="E119" s="18"/>
      <c r="F119" s="20">
        <v>25.32</v>
      </c>
      <c r="G119" s="18"/>
      <c r="I119" s="21"/>
      <c r="J119" s="21"/>
      <c r="K119" s="22"/>
    </row>
    <row r="120" spans="1:11">
      <c r="A120" s="18"/>
      <c r="B120" s="18">
        <v>14.22</v>
      </c>
      <c r="C120" s="39"/>
      <c r="D120" s="18">
        <v>16.75</v>
      </c>
      <c r="E120" s="18"/>
      <c r="F120" s="20">
        <v>25.63</v>
      </c>
      <c r="G120" s="18"/>
      <c r="I120" s="21"/>
      <c r="J120" s="21"/>
      <c r="K120" s="22"/>
    </row>
    <row r="121" spans="1:11">
      <c r="A121" s="18"/>
      <c r="B121" s="18">
        <v>14.86</v>
      </c>
      <c r="C121" s="39"/>
      <c r="D121" s="18">
        <v>17.899999999999999</v>
      </c>
      <c r="E121" s="18"/>
      <c r="F121" s="20">
        <v>25.47</v>
      </c>
      <c r="G121" s="18"/>
      <c r="I121" s="21"/>
      <c r="J121" s="21"/>
    </row>
    <row r="122" spans="1:11">
      <c r="A122" s="18" t="s">
        <v>44</v>
      </c>
      <c r="B122" s="18">
        <v>16.2</v>
      </c>
      <c r="C122" s="39">
        <f>AVERAGE(B122:B124)</f>
        <v>16.143333333333334</v>
      </c>
      <c r="D122" s="18">
        <v>19.579999999999998</v>
      </c>
      <c r="E122" s="18">
        <f>AVERAGE(D122:D124)</f>
        <v>19.626666666666665</v>
      </c>
      <c r="F122" s="20">
        <v>23.83</v>
      </c>
      <c r="G122" s="18">
        <f>AVERAGE(F122:F125)</f>
        <v>23.797499999999999</v>
      </c>
      <c r="I122" s="21">
        <f t="shared" si="5"/>
        <v>0.11742190228717915</v>
      </c>
      <c r="J122" s="21">
        <f t="shared" si="6"/>
        <v>5.7404638816042578E-3</v>
      </c>
      <c r="K122" s="22"/>
    </row>
    <row r="123" spans="1:11">
      <c r="A123" s="18"/>
      <c r="B123" s="18">
        <v>16.14</v>
      </c>
      <c r="C123" s="39"/>
      <c r="D123" s="18">
        <v>19.68</v>
      </c>
      <c r="E123" s="18"/>
      <c r="F123" s="20">
        <v>23.81</v>
      </c>
      <c r="G123" s="18"/>
      <c r="I123" s="21"/>
      <c r="J123" s="21"/>
      <c r="K123" s="22"/>
    </row>
    <row r="124" spans="1:11">
      <c r="A124" s="18"/>
      <c r="B124" s="18">
        <v>16.09</v>
      </c>
      <c r="C124" s="39"/>
      <c r="D124" s="18">
        <v>19.62</v>
      </c>
      <c r="E124" s="18"/>
      <c r="F124" s="20">
        <v>23.78</v>
      </c>
      <c r="G124" s="18"/>
      <c r="I124" s="21"/>
      <c r="J124" s="21"/>
      <c r="K124" s="22"/>
    </row>
    <row r="125" spans="1:11">
      <c r="A125" s="18"/>
      <c r="B125" s="18">
        <v>16.850000000000001</v>
      </c>
      <c r="C125" s="39"/>
      <c r="D125" s="18">
        <v>20.99</v>
      </c>
      <c r="E125" s="18"/>
      <c r="F125" s="20">
        <v>23.77</v>
      </c>
      <c r="G125" s="18"/>
      <c r="I125" s="21"/>
      <c r="J125" s="21"/>
    </row>
    <row r="126" spans="1:11">
      <c r="A126" s="18" t="s">
        <v>45</v>
      </c>
      <c r="B126" s="18">
        <v>16.649999999999999</v>
      </c>
      <c r="C126" s="39">
        <f>AVERAGE(B126:B128)</f>
        <v>16.633333333333329</v>
      </c>
      <c r="D126" s="18">
        <v>32.630000000000003</v>
      </c>
      <c r="E126" s="18">
        <f>AVERAGE(D126:D127)</f>
        <v>32.6</v>
      </c>
      <c r="F126" s="20">
        <v>26.49</v>
      </c>
      <c r="G126" s="18">
        <f>AVERAGE(F126:F128)</f>
        <v>26.076666666666664</v>
      </c>
      <c r="I126" s="21">
        <f t="shared" si="5"/>
        <v>2.7059360379792254E-5</v>
      </c>
      <c r="J126" s="21">
        <f t="shared" si="6"/>
        <v>1.7012717862806383E-3</v>
      </c>
    </row>
    <row r="127" spans="1:11">
      <c r="A127" s="18"/>
      <c r="B127" s="18">
        <v>16.7</v>
      </c>
      <c r="C127" s="39"/>
      <c r="D127" s="18">
        <v>32.57</v>
      </c>
      <c r="E127" s="18"/>
      <c r="F127" s="20">
        <v>26.49</v>
      </c>
      <c r="G127" s="18"/>
      <c r="I127" s="21"/>
      <c r="J127" s="21"/>
    </row>
    <row r="128" spans="1:11">
      <c r="A128" s="18"/>
      <c r="B128" s="18">
        <v>16.55</v>
      </c>
      <c r="C128" s="39"/>
      <c r="D128" s="18">
        <v>32.21</v>
      </c>
      <c r="E128" s="18"/>
      <c r="F128" s="20">
        <v>25.25</v>
      </c>
      <c r="G128" s="18"/>
      <c r="I128" s="21"/>
      <c r="J128" s="21"/>
    </row>
    <row r="129" spans="1:11">
      <c r="A129" s="18"/>
      <c r="B129" s="18">
        <v>18.34</v>
      </c>
      <c r="C129" s="39"/>
      <c r="D129" s="18"/>
      <c r="E129" s="18"/>
      <c r="F129" s="20">
        <v>25.42</v>
      </c>
      <c r="G129" s="18"/>
      <c r="I129" s="21"/>
      <c r="J129" s="21"/>
    </row>
    <row r="130" spans="1:11">
      <c r="A130" s="18" t="s">
        <v>46</v>
      </c>
      <c r="B130" s="18">
        <v>14.54</v>
      </c>
      <c r="C130" s="39">
        <f>AVERAGE(B130:B131)</f>
        <v>14.315</v>
      </c>
      <c r="D130" s="18">
        <v>17.809999999999999</v>
      </c>
      <c r="E130" s="18">
        <f>AVERAGE(D130:D133)</f>
        <v>17.760000000000002</v>
      </c>
      <c r="F130" s="20">
        <v>25.04</v>
      </c>
      <c r="G130" s="18">
        <f>AVERAGE(F131:F133)</f>
        <v>24.81</v>
      </c>
      <c r="I130" s="21">
        <f t="shared" si="5"/>
        <v>0.1178279179488379</v>
      </c>
      <c r="J130" s="21">
        <f t="shared" si="6"/>
        <v>8.2581262346744888E-4</v>
      </c>
    </row>
    <row r="131" spans="1:11">
      <c r="A131" s="18"/>
      <c r="B131" s="18">
        <v>14.09</v>
      </c>
      <c r="C131" s="39"/>
      <c r="D131" s="18">
        <v>17.97</v>
      </c>
      <c r="E131" s="18"/>
      <c r="F131" s="20">
        <v>24.94</v>
      </c>
      <c r="G131" s="18"/>
      <c r="I131" s="21"/>
      <c r="J131" s="21"/>
    </row>
    <row r="132" spans="1:11">
      <c r="A132" s="18"/>
      <c r="B132" s="18"/>
      <c r="C132" s="39"/>
      <c r="D132" s="18">
        <v>17.64</v>
      </c>
      <c r="E132" s="18"/>
      <c r="F132" s="20">
        <v>24.75</v>
      </c>
      <c r="G132" s="18"/>
      <c r="I132" s="21"/>
      <c r="J132" s="21"/>
    </row>
    <row r="133" spans="1:11">
      <c r="A133" s="18"/>
      <c r="B133" s="18">
        <v>13.56</v>
      </c>
      <c r="C133" s="39"/>
      <c r="D133" s="18">
        <v>17.62</v>
      </c>
      <c r="E133" s="18"/>
      <c r="F133" s="20">
        <v>24.74</v>
      </c>
      <c r="G133" s="18"/>
      <c r="I133" s="21"/>
      <c r="J133" s="21"/>
    </row>
    <row r="134" spans="1:11">
      <c r="A134" s="18" t="s">
        <v>47</v>
      </c>
      <c r="B134" s="18">
        <v>16.850000000000001</v>
      </c>
      <c r="C134" s="39">
        <f>AVERAGE(B134,B136)</f>
        <v>16.770000000000003</v>
      </c>
      <c r="D134" s="18">
        <v>19.91</v>
      </c>
      <c r="E134" s="18">
        <f>AVERAGE(D136,D134)</f>
        <v>19.880000000000003</v>
      </c>
      <c r="F134" s="20">
        <v>26.31</v>
      </c>
      <c r="G134" s="18">
        <f>AVERAGE(F136,F134)</f>
        <v>26.555</v>
      </c>
      <c r="I134" s="21">
        <f t="shared" si="5"/>
        <v>0.15202921068122324</v>
      </c>
      <c r="J134" s="21">
        <f t="shared" si="6"/>
        <v>1.3488644702082018E-3</v>
      </c>
    </row>
    <row r="135" spans="1:11">
      <c r="A135" s="18"/>
      <c r="B135" s="18">
        <v>17.170000000000002</v>
      </c>
      <c r="C135" s="39"/>
      <c r="D135" s="18">
        <v>20.29</v>
      </c>
      <c r="E135" s="18"/>
      <c r="F135" s="20">
        <v>27.04</v>
      </c>
      <c r="G135" s="18"/>
      <c r="I135" s="21"/>
      <c r="J135" s="21"/>
    </row>
    <row r="136" spans="1:11">
      <c r="A136" s="18"/>
      <c r="B136" s="18">
        <v>16.690000000000001</v>
      </c>
      <c r="C136" s="39"/>
      <c r="D136" s="18">
        <v>19.850000000000001</v>
      </c>
      <c r="E136" s="18"/>
      <c r="F136" s="20">
        <v>26.8</v>
      </c>
      <c r="G136" s="18"/>
      <c r="H136" s="29" t="s">
        <v>65</v>
      </c>
      <c r="I136" s="36">
        <f>AVERAGE(I110:I134)</f>
        <v>0.19256144646706394</v>
      </c>
      <c r="J136" s="36">
        <f>AVERAGE(J110)</f>
        <v>3.9722648868618991E-4</v>
      </c>
    </row>
    <row r="137" spans="1:11">
      <c r="A137" s="18"/>
      <c r="B137" s="18">
        <v>17.21</v>
      </c>
      <c r="C137" s="39"/>
      <c r="D137" s="18">
        <v>21.24</v>
      </c>
      <c r="E137" s="18"/>
      <c r="F137" s="18"/>
      <c r="G137" s="18"/>
      <c r="I137" s="21"/>
      <c r="J137" s="21"/>
    </row>
    <row r="138" spans="1:11">
      <c r="A138" s="18" t="s">
        <v>88</v>
      </c>
      <c r="B138" s="18">
        <v>21.21</v>
      </c>
      <c r="C138" s="39">
        <f>AVERAGE(B139:B140)</f>
        <v>20.950000000000003</v>
      </c>
      <c r="D138" s="18">
        <v>27.64</v>
      </c>
      <c r="E138" s="18">
        <f>AVERAGE(D138:D140)</f>
        <v>27.493333333333336</v>
      </c>
      <c r="F138" s="20">
        <v>29.7</v>
      </c>
      <c r="G138" s="18">
        <f>AVERAGE(F139:F140)</f>
        <v>30.64</v>
      </c>
      <c r="I138" s="21">
        <f t="shared" ref="I138:I198" si="9">((1.981)^C138)/((1.957)^E138)</f>
        <v>1.595607230962761E-2</v>
      </c>
      <c r="J138" s="21">
        <f t="shared" ref="J138:J198" si="10">(1.981)^C138/(1.975)^G138</f>
        <v>1.4573162905846314E-3</v>
      </c>
      <c r="K138" s="22"/>
    </row>
    <row r="139" spans="1:11">
      <c r="A139" s="18"/>
      <c r="B139" s="18">
        <v>20.94</v>
      </c>
      <c r="C139" s="39"/>
      <c r="D139" s="18">
        <v>27.57</v>
      </c>
      <c r="E139" s="18"/>
      <c r="F139" s="20">
        <v>30.73</v>
      </c>
      <c r="G139" s="18"/>
      <c r="I139" s="21"/>
      <c r="J139" s="21"/>
      <c r="K139" s="22"/>
    </row>
    <row r="140" spans="1:11">
      <c r="A140" s="18"/>
      <c r="B140" s="18">
        <v>20.96</v>
      </c>
      <c r="C140" s="39"/>
      <c r="D140" s="18">
        <v>27.27</v>
      </c>
      <c r="E140" s="18"/>
      <c r="F140" s="20">
        <v>30.55</v>
      </c>
      <c r="G140" s="18"/>
      <c r="K140" s="22"/>
    </row>
    <row r="141" spans="1:11">
      <c r="A141" s="18"/>
      <c r="B141" s="18">
        <v>23.52</v>
      </c>
      <c r="C141" s="39"/>
      <c r="D141" s="18">
        <v>36.18</v>
      </c>
      <c r="E141" s="18"/>
      <c r="F141" s="20">
        <v>37.53</v>
      </c>
      <c r="G141" s="18"/>
      <c r="I141" s="21"/>
      <c r="J141" s="21"/>
      <c r="K141" s="22"/>
    </row>
    <row r="142" spans="1:11">
      <c r="A142" s="18" t="s">
        <v>89</v>
      </c>
      <c r="B142" s="18">
        <v>19.22</v>
      </c>
      <c r="C142" s="39">
        <f>AVERAGE(B142:B144)</f>
        <v>18.646666666666665</v>
      </c>
      <c r="D142" s="18">
        <v>27.54</v>
      </c>
      <c r="E142" s="18">
        <f>AVERAGE(D142:D144)</f>
        <v>27.59</v>
      </c>
      <c r="F142" s="20">
        <v>27.09</v>
      </c>
      <c r="G142" s="18">
        <f>AVERAGE(F144,F143)</f>
        <v>27.59</v>
      </c>
      <c r="I142" s="21">
        <f t="shared" si="9"/>
        <v>3.0968129468569635E-3</v>
      </c>
      <c r="J142" s="21">
        <f t="shared" si="10"/>
        <v>2.4055232892381188E-3</v>
      </c>
      <c r="K142" s="22"/>
    </row>
    <row r="143" spans="1:11">
      <c r="A143" s="18"/>
      <c r="B143" s="18">
        <v>18.21</v>
      </c>
      <c r="C143" s="39"/>
      <c r="D143" s="18">
        <v>27.59</v>
      </c>
      <c r="E143" s="18"/>
      <c r="F143" s="20">
        <v>27.74</v>
      </c>
      <c r="G143" s="18"/>
      <c r="I143" s="21"/>
      <c r="J143" s="21"/>
      <c r="K143" s="22"/>
    </row>
    <row r="144" spans="1:11">
      <c r="A144" s="18"/>
      <c r="B144" s="18">
        <v>18.510000000000002</v>
      </c>
      <c r="C144" s="39"/>
      <c r="D144" s="18">
        <v>27.64</v>
      </c>
      <c r="E144" s="18"/>
      <c r="F144" s="20">
        <v>27.44</v>
      </c>
      <c r="G144" s="18"/>
      <c r="I144" s="21"/>
      <c r="J144" s="21"/>
      <c r="K144" s="22"/>
    </row>
    <row r="145" spans="1:19">
      <c r="A145" s="18"/>
      <c r="B145" s="18">
        <v>19.28</v>
      </c>
      <c r="C145" s="39"/>
      <c r="D145" s="18">
        <v>28.75</v>
      </c>
      <c r="E145" s="18"/>
      <c r="F145" s="20">
        <v>28.26</v>
      </c>
      <c r="G145" s="18"/>
      <c r="I145" s="21"/>
      <c r="J145" s="21"/>
      <c r="K145" s="22"/>
      <c r="N145" s="1" t="s">
        <v>67</v>
      </c>
    </row>
    <row r="146" spans="1:19">
      <c r="A146" s="18" t="s">
        <v>90</v>
      </c>
      <c r="B146" s="18">
        <v>17.66</v>
      </c>
      <c r="C146" s="39">
        <f>AVERAGE(B146:B147,B149)</f>
        <v>17.63</v>
      </c>
      <c r="D146" s="18">
        <v>24.15</v>
      </c>
      <c r="E146" s="18">
        <f>AVERAGE(D146:D147)</f>
        <v>24.234999999999999</v>
      </c>
      <c r="F146" s="20">
        <v>25.58</v>
      </c>
      <c r="G146" s="18">
        <f>AVERAGE(F146:F147,F149)</f>
        <v>25.636666666666667</v>
      </c>
      <c r="I146" s="21">
        <f t="shared" si="9"/>
        <v>1.4701770667625364E-2</v>
      </c>
      <c r="J146" s="21">
        <f t="shared" si="10"/>
        <v>4.5364704300539125E-3</v>
      </c>
      <c r="R146" s="23" t="s">
        <v>31</v>
      </c>
      <c r="S146" s="23"/>
    </row>
    <row r="147" spans="1:19">
      <c r="A147" s="18"/>
      <c r="B147" s="18">
        <v>17.79</v>
      </c>
      <c r="C147" s="39"/>
      <c r="D147" s="18">
        <v>24.32</v>
      </c>
      <c r="E147" s="18"/>
      <c r="F147" s="20">
        <v>25.47</v>
      </c>
      <c r="G147" s="18"/>
      <c r="I147" s="21"/>
      <c r="J147" s="21"/>
      <c r="K147" s="22"/>
      <c r="N147" s="18"/>
      <c r="O147" s="24" t="s">
        <v>32</v>
      </c>
      <c r="P147" s="24" t="s">
        <v>28</v>
      </c>
      <c r="Q147" s="18"/>
      <c r="R147" s="24" t="s">
        <v>32</v>
      </c>
      <c r="S147" s="24" t="s">
        <v>28</v>
      </c>
    </row>
    <row r="148" spans="1:19">
      <c r="A148" s="18"/>
      <c r="B148" s="18">
        <v>17.2</v>
      </c>
      <c r="C148" s="39"/>
      <c r="D148" s="18">
        <v>23.91</v>
      </c>
      <c r="E148" s="18"/>
      <c r="F148" s="20">
        <v>25.3</v>
      </c>
      <c r="G148" s="18"/>
      <c r="I148" s="21"/>
      <c r="J148" s="21"/>
      <c r="K148" s="22"/>
      <c r="N148" s="18"/>
      <c r="O148" s="18"/>
      <c r="P148" s="18"/>
      <c r="Q148" s="18"/>
      <c r="R148" s="18"/>
      <c r="S148" s="18"/>
    </row>
    <row r="149" spans="1:19" ht="15" customHeight="1">
      <c r="A149" s="18"/>
      <c r="B149" s="18">
        <v>17.440000000000001</v>
      </c>
      <c r="C149" s="39"/>
      <c r="D149" s="18">
        <v>25.99</v>
      </c>
      <c r="E149" s="18"/>
      <c r="F149" s="20">
        <v>25.86</v>
      </c>
      <c r="G149" s="18"/>
      <c r="I149" s="21"/>
      <c r="J149" s="21"/>
      <c r="K149" s="22"/>
      <c r="N149" s="33" t="s">
        <v>22</v>
      </c>
      <c r="O149" s="26">
        <v>1.595607230962761E-2</v>
      </c>
      <c r="P149" s="34">
        <v>1.4573162905846314E-3</v>
      </c>
      <c r="Q149" s="33" t="s">
        <v>22</v>
      </c>
      <c r="R149" s="26">
        <f>O149*100</f>
        <v>1.5956072309627609</v>
      </c>
      <c r="S149" s="34">
        <f>P149*100</f>
        <v>0.14573162905846315</v>
      </c>
    </row>
    <row r="150" spans="1:19">
      <c r="A150" s="18" t="s">
        <v>91</v>
      </c>
      <c r="B150" s="18">
        <v>28.29</v>
      </c>
      <c r="C150" s="39">
        <f>AVERAGE(B150,B152)</f>
        <v>28.204999999999998</v>
      </c>
      <c r="D150" s="18"/>
      <c r="E150" s="18"/>
      <c r="F150" s="18"/>
      <c r="G150" s="18"/>
      <c r="I150" s="21"/>
      <c r="J150" s="21"/>
      <c r="N150" s="33"/>
      <c r="O150" s="26">
        <v>3.0968129468569635E-3</v>
      </c>
      <c r="P150" s="34">
        <v>2.4055232892381188E-3</v>
      </c>
      <c r="Q150" s="33"/>
      <c r="R150" s="26">
        <f t="shared" ref="R150:S157" si="11">O150*100</f>
        <v>0.30968129468569633</v>
      </c>
      <c r="S150" s="34">
        <f t="shared" si="11"/>
        <v>0.24055232892381187</v>
      </c>
    </row>
    <row r="151" spans="1:19">
      <c r="A151" s="18"/>
      <c r="B151" s="18">
        <v>29.12</v>
      </c>
      <c r="C151" s="39"/>
      <c r="D151" s="18"/>
      <c r="E151" s="18"/>
      <c r="F151" s="18"/>
      <c r="G151" s="18"/>
      <c r="I151" s="21"/>
      <c r="J151" s="21"/>
      <c r="K151" s="22"/>
      <c r="N151" s="33"/>
      <c r="O151" s="26">
        <v>1.4701770667625364E-2</v>
      </c>
      <c r="P151" s="34">
        <v>4.5364704300539125E-3</v>
      </c>
      <c r="Q151" s="33"/>
      <c r="R151" s="26">
        <f t="shared" si="11"/>
        <v>1.4701770667625365</v>
      </c>
      <c r="S151" s="34">
        <f t="shared" si="11"/>
        <v>0.45364704300539127</v>
      </c>
    </row>
    <row r="152" spans="1:19">
      <c r="A152" s="18"/>
      <c r="B152" s="18">
        <v>28.12</v>
      </c>
      <c r="C152" s="39"/>
      <c r="D152" s="18"/>
      <c r="E152" s="18"/>
      <c r="F152" s="18"/>
      <c r="G152" s="18"/>
      <c r="I152" s="21"/>
      <c r="J152" s="21"/>
      <c r="K152" s="22"/>
      <c r="N152" s="33"/>
      <c r="O152" s="26">
        <v>0.22926313589916428</v>
      </c>
      <c r="P152" s="34">
        <v>2.4960990918314181E-2</v>
      </c>
      <c r="Q152" s="33"/>
      <c r="R152" s="26">
        <f t="shared" si="11"/>
        <v>22.926313589916429</v>
      </c>
      <c r="S152" s="34">
        <f t="shared" si="11"/>
        <v>2.4960990918314181</v>
      </c>
    </row>
    <row r="153" spans="1:19">
      <c r="A153" s="18"/>
      <c r="B153" s="18">
        <v>28.53</v>
      </c>
      <c r="C153" s="39"/>
      <c r="D153" s="18"/>
      <c r="E153" s="18"/>
      <c r="F153" s="18"/>
      <c r="G153" s="18"/>
      <c r="I153" s="21"/>
      <c r="J153" s="21"/>
      <c r="K153" s="22"/>
      <c r="N153" s="33"/>
      <c r="O153" s="26">
        <v>4.5648897610552797E-2</v>
      </c>
      <c r="P153" s="34">
        <v>1.7318809537973094E-2</v>
      </c>
      <c r="Q153" s="33"/>
      <c r="R153" s="26">
        <f t="shared" si="11"/>
        <v>4.5648897610552801</v>
      </c>
      <c r="S153" s="34">
        <f t="shared" si="11"/>
        <v>1.7318809537973094</v>
      </c>
    </row>
    <row r="154" spans="1:19">
      <c r="A154" s="18" t="s">
        <v>92</v>
      </c>
      <c r="B154" s="18">
        <v>20.3</v>
      </c>
      <c r="C154" s="39">
        <f>AVERAGE(B154:B157)</f>
        <v>20.36</v>
      </c>
      <c r="D154" s="18">
        <v>22.9</v>
      </c>
      <c r="E154" s="18">
        <f>AVERAGE(D154:D156)</f>
        <v>22.923333333333336</v>
      </c>
      <c r="F154" s="20">
        <v>26.13</v>
      </c>
      <c r="G154" s="18">
        <f>AVERAGE(F155:F157)</f>
        <v>25.873333333333335</v>
      </c>
      <c r="I154" s="21">
        <f t="shared" si="9"/>
        <v>0.22926313589916428</v>
      </c>
      <c r="J154" s="21">
        <f t="shared" si="10"/>
        <v>2.4960990918314181E-2</v>
      </c>
      <c r="N154" s="33"/>
      <c r="O154" s="26">
        <v>3.5400214377575089E-2</v>
      </c>
      <c r="P154" s="34">
        <v>2.1482654157926828E-2</v>
      </c>
      <c r="Q154" s="33"/>
      <c r="R154" s="26">
        <f t="shared" si="11"/>
        <v>3.5400214377575088</v>
      </c>
      <c r="S154" s="34">
        <f t="shared" si="11"/>
        <v>2.1482654157926828</v>
      </c>
    </row>
    <row r="155" spans="1:19">
      <c r="A155" s="18"/>
      <c r="B155" s="18">
        <v>20.45</v>
      </c>
      <c r="C155" s="39"/>
      <c r="D155" s="18">
        <v>22.94</v>
      </c>
      <c r="E155" s="18"/>
      <c r="F155" s="20">
        <v>25.86</v>
      </c>
      <c r="G155" s="18"/>
      <c r="I155" s="21"/>
      <c r="J155" s="21"/>
      <c r="K155" s="22"/>
      <c r="N155" s="33"/>
      <c r="O155" s="26">
        <v>2.2559744486972115E-2</v>
      </c>
      <c r="P155" s="34">
        <v>3.3696714782850384E-2</v>
      </c>
      <c r="Q155" s="33"/>
      <c r="R155" s="26">
        <f t="shared" si="11"/>
        <v>2.2559744486972115</v>
      </c>
      <c r="S155" s="34">
        <f t="shared" si="11"/>
        <v>3.3696714782850385</v>
      </c>
    </row>
    <row r="156" spans="1:19">
      <c r="A156" s="18"/>
      <c r="B156" s="18">
        <v>20.440000000000001</v>
      </c>
      <c r="C156" s="39"/>
      <c r="D156" s="18">
        <v>22.93</v>
      </c>
      <c r="E156" s="18"/>
      <c r="F156" s="20">
        <v>25.82</v>
      </c>
      <c r="G156" s="18"/>
      <c r="I156" s="21"/>
      <c r="J156" s="21"/>
      <c r="K156" s="22"/>
      <c r="N156" s="33"/>
      <c r="O156" s="26">
        <v>2.5183697119359971E-2</v>
      </c>
      <c r="P156" s="34">
        <v>2.1287236773638321E-2</v>
      </c>
      <c r="Q156" s="33"/>
      <c r="R156" s="26">
        <f t="shared" si="11"/>
        <v>2.5183697119359971</v>
      </c>
      <c r="S156" s="34">
        <f t="shared" si="11"/>
        <v>2.1287236773638321</v>
      </c>
    </row>
    <row r="157" spans="1:19">
      <c r="A157" s="18"/>
      <c r="B157" s="18">
        <v>20.25</v>
      </c>
      <c r="C157" s="39"/>
      <c r="D157" s="18">
        <v>23.91</v>
      </c>
      <c r="E157" s="18"/>
      <c r="F157" s="20">
        <v>25.94</v>
      </c>
      <c r="G157" s="18"/>
      <c r="I157" s="21"/>
      <c r="J157" s="21"/>
      <c r="K157" s="22"/>
      <c r="N157" s="33"/>
      <c r="O157" s="26">
        <v>2.343341870478597E-2</v>
      </c>
      <c r="P157" s="34">
        <v>1.722407296818259E-2</v>
      </c>
      <c r="Q157" s="33"/>
      <c r="R157" s="26">
        <f t="shared" si="11"/>
        <v>2.3433418704785969</v>
      </c>
      <c r="S157" s="34">
        <f t="shared" si="11"/>
        <v>1.7224072968182589</v>
      </c>
    </row>
    <row r="158" spans="1:19">
      <c r="A158" s="18" t="s">
        <v>93</v>
      </c>
      <c r="B158" s="18">
        <v>19.52</v>
      </c>
      <c r="C158" s="39">
        <f>AVERAGE(B160,B161)</f>
        <v>19.145</v>
      </c>
      <c r="D158" s="18">
        <v>24.07</v>
      </c>
      <c r="E158" s="18">
        <f>AVERAGE(D158:D160)</f>
        <v>24.09</v>
      </c>
      <c r="F158" s="20">
        <v>25.43</v>
      </c>
      <c r="G158" s="18">
        <f>AVERAGE(F159,F161)</f>
        <v>25.189999999999998</v>
      </c>
      <c r="I158" s="21">
        <f t="shared" si="9"/>
        <v>4.5648897610552797E-2</v>
      </c>
      <c r="J158" s="21">
        <f t="shared" si="10"/>
        <v>1.7318809537973094E-2</v>
      </c>
      <c r="N158" s="18"/>
      <c r="O158" s="27"/>
      <c r="P158" s="18"/>
      <c r="Q158" s="18"/>
      <c r="R158" s="27"/>
      <c r="S158" s="18"/>
    </row>
    <row r="159" spans="1:19" ht="15" customHeight="1">
      <c r="A159" s="18"/>
      <c r="B159" s="18">
        <v>19.96</v>
      </c>
      <c r="C159" s="39"/>
      <c r="D159" s="18">
        <v>24.2</v>
      </c>
      <c r="E159" s="18"/>
      <c r="F159" s="20">
        <v>25.06</v>
      </c>
      <c r="G159" s="18"/>
      <c r="I159" s="21"/>
      <c r="J159" s="21"/>
      <c r="N159" s="28" t="s">
        <v>21</v>
      </c>
      <c r="O159" s="26">
        <v>4.7483178778265411E-2</v>
      </c>
      <c r="P159" s="34">
        <v>1.0525484931789612E-2</v>
      </c>
      <c r="Q159" s="28" t="s">
        <v>21</v>
      </c>
      <c r="R159" s="26">
        <f>O159*100</f>
        <v>4.7483178778265414</v>
      </c>
      <c r="S159" s="34">
        <f>P159*100</f>
        <v>1.0525484931789613</v>
      </c>
    </row>
    <row r="160" spans="1:19">
      <c r="A160" s="18"/>
      <c r="B160" s="18">
        <v>19.21</v>
      </c>
      <c r="C160" s="39"/>
      <c r="D160" s="18">
        <v>24</v>
      </c>
      <c r="E160" s="18"/>
      <c r="F160" s="20">
        <v>25.9</v>
      </c>
      <c r="G160" s="18"/>
      <c r="I160" s="21"/>
      <c r="J160" s="21"/>
      <c r="N160" s="28"/>
      <c r="O160" s="26">
        <v>0.14107410153502864</v>
      </c>
      <c r="P160" s="34">
        <v>1.5791332986429556E-3</v>
      </c>
      <c r="Q160" s="28"/>
      <c r="R160" s="26">
        <f t="shared" ref="R160:S165" si="12">O160*100</f>
        <v>14.107410153502864</v>
      </c>
      <c r="S160" s="34">
        <f t="shared" si="12"/>
        <v>0.15791332986429554</v>
      </c>
    </row>
    <row r="161" spans="1:19">
      <c r="A161" s="18"/>
      <c r="B161" s="18">
        <v>19.079999999999998</v>
      </c>
      <c r="C161" s="39"/>
      <c r="D161" s="18">
        <v>25.13</v>
      </c>
      <c r="E161" s="18"/>
      <c r="F161" s="20">
        <v>25.32</v>
      </c>
      <c r="G161" s="18"/>
      <c r="I161" s="21"/>
      <c r="J161" s="21"/>
      <c r="N161" s="28"/>
      <c r="O161" s="26">
        <v>3.1203492430837098E-2</v>
      </c>
      <c r="P161" s="34">
        <v>1.4134837180161914E-2</v>
      </c>
      <c r="Q161" s="28"/>
      <c r="R161" s="26">
        <f t="shared" si="12"/>
        <v>3.1203492430837096</v>
      </c>
      <c r="S161" s="34">
        <f t="shared" si="12"/>
        <v>1.4134837180161914</v>
      </c>
    </row>
    <row r="162" spans="1:19">
      <c r="A162" s="18" t="s">
        <v>94</v>
      </c>
      <c r="B162" s="18">
        <v>19.13</v>
      </c>
      <c r="C162" s="39">
        <f>AVERAGE(B162:B163)</f>
        <v>19.125</v>
      </c>
      <c r="D162" s="18">
        <v>24.52</v>
      </c>
      <c r="E162" s="18">
        <f>AVERAGE(D162:D165,D162,D163)</f>
        <v>24.448333333333334</v>
      </c>
      <c r="F162" s="20">
        <v>24.82</v>
      </c>
      <c r="G162" s="18">
        <f>AVERAGE(F164,F162,F165)</f>
        <v>24.853333333333335</v>
      </c>
      <c r="I162" s="21">
        <f t="shared" si="9"/>
        <v>3.5400214377575089E-2</v>
      </c>
      <c r="J162" s="21">
        <f t="shared" si="10"/>
        <v>2.1482654157926828E-2</v>
      </c>
      <c r="N162" s="28"/>
      <c r="O162" s="26">
        <v>3.2242940020137126E-2</v>
      </c>
      <c r="P162" s="34">
        <v>4.7718595441409812E-3</v>
      </c>
      <c r="Q162" s="28"/>
      <c r="R162" s="26">
        <f t="shared" si="12"/>
        <v>3.2242940020137127</v>
      </c>
      <c r="S162" s="34">
        <f t="shared" si="12"/>
        <v>0.47718595441409811</v>
      </c>
    </row>
    <row r="163" spans="1:19">
      <c r="A163" s="18"/>
      <c r="B163" s="18">
        <v>19.12</v>
      </c>
      <c r="C163" s="39"/>
      <c r="D163" s="18">
        <v>24.6</v>
      </c>
      <c r="E163" s="18"/>
      <c r="F163" s="20">
        <v>25.13</v>
      </c>
      <c r="G163" s="18"/>
      <c r="I163" s="21"/>
      <c r="J163" s="21"/>
      <c r="N163" s="28"/>
      <c r="O163" s="26">
        <v>3.5266406923405248E-2</v>
      </c>
      <c r="P163" s="34">
        <v>6.3489089684663621E-3</v>
      </c>
      <c r="Q163" s="28"/>
      <c r="R163" s="26">
        <f t="shared" si="12"/>
        <v>3.5266406923405249</v>
      </c>
      <c r="S163" s="34">
        <f t="shared" si="12"/>
        <v>0.63489089684663624</v>
      </c>
    </row>
    <row r="164" spans="1:19">
      <c r="A164" s="18"/>
      <c r="B164" s="18">
        <v>18.760000000000002</v>
      </c>
      <c r="C164" s="39"/>
      <c r="D164" s="18">
        <v>24.17</v>
      </c>
      <c r="E164" s="18"/>
      <c r="F164" s="20">
        <v>24.84</v>
      </c>
      <c r="G164" s="18"/>
      <c r="I164" s="21"/>
      <c r="J164" s="21"/>
      <c r="N164" s="28"/>
      <c r="O164" s="26">
        <v>1.2131285728712879E-2</v>
      </c>
      <c r="P164" s="34">
        <v>3.6272981462774939E-2</v>
      </c>
      <c r="Q164" s="28"/>
      <c r="R164" s="26">
        <f t="shared" si="12"/>
        <v>1.2131285728712879</v>
      </c>
      <c r="S164" s="34">
        <f t="shared" si="12"/>
        <v>3.6272981462774938</v>
      </c>
    </row>
    <row r="165" spans="1:19">
      <c r="A165" s="18"/>
      <c r="B165" s="18">
        <v>29.76</v>
      </c>
      <c r="C165" s="39"/>
      <c r="D165" s="18">
        <v>24.28</v>
      </c>
      <c r="E165" s="18"/>
      <c r="F165" s="20">
        <v>24.9</v>
      </c>
      <c r="G165" s="18"/>
      <c r="I165" s="21"/>
      <c r="J165" s="21"/>
      <c r="N165" s="28"/>
      <c r="O165" s="26">
        <v>0.14758703069042872</v>
      </c>
      <c r="P165" s="34">
        <v>4.0089851009718038E-4</v>
      </c>
      <c r="Q165" s="28"/>
      <c r="R165" s="26">
        <f t="shared" si="12"/>
        <v>14.758703069042872</v>
      </c>
      <c r="S165" s="34">
        <f t="shared" si="12"/>
        <v>4.0089851009718035E-2</v>
      </c>
    </row>
    <row r="166" spans="1:19">
      <c r="A166" s="18" t="s">
        <v>95</v>
      </c>
      <c r="B166" s="18">
        <v>18.78</v>
      </c>
      <c r="C166" s="39">
        <f>AVERAGE(B166,B168)</f>
        <v>18.700000000000003</v>
      </c>
      <c r="D166" s="18">
        <v>24.57</v>
      </c>
      <c r="E166" s="18">
        <f>AVERAGE(D166:D168)</f>
        <v>24.686666666666667</v>
      </c>
      <c r="F166" s="20">
        <v>23.72</v>
      </c>
      <c r="G166" s="18">
        <f>AVERAGE(F168,F166)</f>
        <v>23.765000000000001</v>
      </c>
      <c r="I166" s="21">
        <f t="shared" si="9"/>
        <v>2.2559744486972115E-2</v>
      </c>
      <c r="J166" s="21">
        <f t="shared" si="10"/>
        <v>3.3696714782850384E-2</v>
      </c>
    </row>
    <row r="167" spans="1:19">
      <c r="A167" s="18"/>
      <c r="B167" s="18">
        <v>19.079999999999998</v>
      </c>
      <c r="C167" s="39"/>
      <c r="D167" s="18">
        <v>24.78</v>
      </c>
      <c r="E167" s="18"/>
      <c r="F167" s="20">
        <v>24.16</v>
      </c>
      <c r="G167" s="18"/>
      <c r="I167" s="21"/>
      <c r="J167" s="21"/>
    </row>
    <row r="168" spans="1:19">
      <c r="A168" s="18"/>
      <c r="B168" s="18">
        <v>18.62</v>
      </c>
      <c r="C168" s="39"/>
      <c r="D168" s="18">
        <v>24.71</v>
      </c>
      <c r="E168" s="18"/>
      <c r="F168" s="20">
        <v>23.81</v>
      </c>
      <c r="G168" s="18"/>
      <c r="I168" s="21"/>
      <c r="J168" s="21"/>
    </row>
    <row r="169" spans="1:19">
      <c r="A169" s="18"/>
      <c r="B169" s="18">
        <v>19.989999999999998</v>
      </c>
      <c r="C169" s="39"/>
      <c r="D169" s="18">
        <v>25.8</v>
      </c>
      <c r="E169" s="18"/>
      <c r="F169" s="20">
        <v>25.52</v>
      </c>
      <c r="G169" s="18"/>
      <c r="I169" s="21"/>
      <c r="J169" s="21"/>
    </row>
    <row r="170" spans="1:19">
      <c r="A170" s="18" t="s">
        <v>96</v>
      </c>
      <c r="B170" s="18">
        <v>18.690000000000001</v>
      </c>
      <c r="C170" s="39">
        <f>AVERAGE(B172,B170)</f>
        <v>18.73</v>
      </c>
      <c r="D170" s="18">
        <v>24.53</v>
      </c>
      <c r="E170" s="18">
        <f>AVERAGE(D170:D172)</f>
        <v>24.553333333333331</v>
      </c>
      <c r="F170" s="20">
        <v>24.43</v>
      </c>
      <c r="G170" s="18">
        <f>AVERAGE(F170,F172)</f>
        <v>24.47</v>
      </c>
      <c r="I170" s="21">
        <f t="shared" si="9"/>
        <v>2.5183697119359971E-2</v>
      </c>
      <c r="J170" s="21">
        <f t="shared" si="10"/>
        <v>2.1287236773638321E-2</v>
      </c>
    </row>
    <row r="171" spans="1:19">
      <c r="A171" s="18"/>
      <c r="B171" s="18">
        <v>19.16</v>
      </c>
      <c r="C171" s="39"/>
      <c r="D171" s="18">
        <v>24.67</v>
      </c>
      <c r="E171" s="18"/>
      <c r="F171" s="20">
        <v>24.86</v>
      </c>
      <c r="G171" s="18"/>
      <c r="I171" s="21"/>
      <c r="J171" s="21"/>
      <c r="K171" s="22"/>
    </row>
    <row r="172" spans="1:19">
      <c r="A172" s="18"/>
      <c r="B172" s="18">
        <v>18.77</v>
      </c>
      <c r="C172" s="39"/>
      <c r="D172" s="18">
        <v>24.46</v>
      </c>
      <c r="E172" s="18"/>
      <c r="F172" s="20">
        <v>24.51</v>
      </c>
      <c r="G172" s="18"/>
      <c r="I172" s="21"/>
      <c r="J172" s="21"/>
      <c r="K172" s="22"/>
    </row>
    <row r="173" spans="1:19">
      <c r="A173" s="18"/>
      <c r="B173" s="18">
        <v>20.02</v>
      </c>
      <c r="C173" s="39"/>
      <c r="D173" s="18">
        <v>25.71</v>
      </c>
      <c r="E173" s="18"/>
      <c r="F173" s="20">
        <v>26.04</v>
      </c>
      <c r="G173" s="18"/>
      <c r="I173" s="21"/>
      <c r="J173" s="21"/>
      <c r="K173" s="22"/>
    </row>
    <row r="174" spans="1:19">
      <c r="A174" s="18" t="s">
        <v>97</v>
      </c>
      <c r="B174" s="18">
        <v>21.22</v>
      </c>
      <c r="C174" s="39">
        <f>AVERAGE(B175,B175,B176,B174)</f>
        <v>21.45</v>
      </c>
      <c r="D174" s="18">
        <v>27.28</v>
      </c>
      <c r="E174" s="18">
        <f>AVERAGE(D175,D174,D177)</f>
        <v>27.430000000000003</v>
      </c>
      <c r="F174" s="20">
        <v>27.3</v>
      </c>
      <c r="G174" s="18">
        <f>AVERAGE(F174:F176)</f>
        <v>27.513333333333335</v>
      </c>
      <c r="I174" s="21">
        <f t="shared" si="9"/>
        <v>2.343341870478597E-2</v>
      </c>
      <c r="J174" s="21">
        <f t="shared" si="10"/>
        <v>1.722407296818259E-2</v>
      </c>
      <c r="K174" s="22"/>
    </row>
    <row r="175" spans="1:19">
      <c r="A175" s="18"/>
      <c r="B175" s="18">
        <v>21.65</v>
      </c>
      <c r="C175" s="39"/>
      <c r="D175" s="18">
        <v>27.46</v>
      </c>
      <c r="E175" s="18"/>
      <c r="F175" s="20">
        <v>27.6</v>
      </c>
      <c r="G175" s="18"/>
      <c r="I175" s="21"/>
      <c r="J175" s="21"/>
    </row>
    <row r="176" spans="1:19">
      <c r="A176" s="18"/>
      <c r="B176" s="18">
        <v>21.28</v>
      </c>
      <c r="C176" s="39"/>
      <c r="D176" s="18">
        <v>27.07</v>
      </c>
      <c r="E176" s="18"/>
      <c r="F176" s="20">
        <v>27.64</v>
      </c>
      <c r="G176" s="18"/>
      <c r="H176" s="29" t="s">
        <v>65</v>
      </c>
      <c r="I176" s="30">
        <f>AVERAGE(I138:I174)</f>
        <v>4.6138196013613353E-2</v>
      </c>
      <c r="J176" s="30">
        <f>AVERAGE(J138:J174)</f>
        <v>1.6041087683195784E-2</v>
      </c>
    </row>
    <row r="177" spans="1:11">
      <c r="A177" s="18"/>
      <c r="B177" s="18">
        <v>22.98</v>
      </c>
      <c r="C177" s="39"/>
      <c r="D177" s="18">
        <v>27.55</v>
      </c>
      <c r="E177" s="18"/>
      <c r="F177" s="20">
        <v>28.28</v>
      </c>
      <c r="G177" s="18"/>
      <c r="I177" s="21"/>
      <c r="J177" s="21"/>
    </row>
    <row r="178" spans="1:11">
      <c r="A178" s="18" t="s">
        <v>48</v>
      </c>
      <c r="B178" s="18">
        <v>21.11</v>
      </c>
      <c r="C178" s="39">
        <f>AVERAGE(B181,B180,B178)</f>
        <v>21</v>
      </c>
      <c r="D178" s="18">
        <v>25.91</v>
      </c>
      <c r="E178" s="18">
        <f>AVERAGE(D180,D178)</f>
        <v>25.92</v>
      </c>
      <c r="F178" s="20">
        <v>27.79</v>
      </c>
      <c r="G178" s="18">
        <f>AVERAGE(F180,F178)</f>
        <v>27.785</v>
      </c>
      <c r="I178" s="21">
        <f t="shared" si="9"/>
        <v>4.7483178778265411E-2</v>
      </c>
      <c r="J178" s="21">
        <f t="shared" si="10"/>
        <v>1.0525484931789612E-2</v>
      </c>
      <c r="K178" s="22"/>
    </row>
    <row r="179" spans="1:11">
      <c r="A179" s="18"/>
      <c r="B179" s="18">
        <v>21.53</v>
      </c>
      <c r="C179" s="39"/>
      <c r="D179" s="18">
        <v>26.44</v>
      </c>
      <c r="E179" s="18"/>
      <c r="F179" s="20">
        <v>28.09</v>
      </c>
      <c r="G179" s="18"/>
      <c r="I179" s="21"/>
      <c r="J179" s="21"/>
      <c r="K179" s="22"/>
    </row>
    <row r="180" spans="1:11">
      <c r="A180" s="18"/>
      <c r="B180" s="18">
        <v>20.85</v>
      </c>
      <c r="C180" s="39"/>
      <c r="D180" s="18">
        <v>25.93</v>
      </c>
      <c r="E180" s="18"/>
      <c r="F180" s="20">
        <v>27.78</v>
      </c>
      <c r="G180" s="18"/>
      <c r="K180" s="22"/>
    </row>
    <row r="181" spans="1:11">
      <c r="A181" s="18"/>
      <c r="B181" s="18">
        <v>21.04</v>
      </c>
      <c r="C181" s="39"/>
      <c r="D181" s="18">
        <v>26.7</v>
      </c>
      <c r="E181" s="18"/>
      <c r="F181" s="20">
        <v>29.09</v>
      </c>
      <c r="G181" s="18"/>
      <c r="I181" s="21"/>
      <c r="J181" s="21"/>
      <c r="K181" s="22"/>
    </row>
    <row r="182" spans="1:11">
      <c r="A182" s="18" t="s">
        <v>49</v>
      </c>
      <c r="B182" s="18">
        <v>16</v>
      </c>
      <c r="C182" s="39">
        <f>AVERAGE(B182:B183)</f>
        <v>16.005000000000003</v>
      </c>
      <c r="D182" s="18">
        <v>19.170000000000002</v>
      </c>
      <c r="E182" s="18">
        <f>AVERAGE(D182:D185)</f>
        <v>19.212499999999999</v>
      </c>
      <c r="F182" s="20">
        <v>25.04</v>
      </c>
      <c r="G182" s="18">
        <f>AVERAGE(F185,F183)</f>
        <v>25.555</v>
      </c>
      <c r="I182" s="21">
        <f t="shared" si="9"/>
        <v>0.14107410153502864</v>
      </c>
      <c r="J182" s="21">
        <f t="shared" si="10"/>
        <v>1.5791332986429556E-3</v>
      </c>
      <c r="K182" s="22"/>
    </row>
    <row r="183" spans="1:11">
      <c r="A183" s="18"/>
      <c r="B183" s="18">
        <v>16.010000000000002</v>
      </c>
      <c r="C183" s="39"/>
      <c r="D183" s="18">
        <v>19.27</v>
      </c>
      <c r="E183" s="18"/>
      <c r="F183" s="20">
        <v>25.49</v>
      </c>
      <c r="G183" s="18"/>
      <c r="I183" s="21"/>
      <c r="J183" s="21"/>
      <c r="K183" s="22"/>
    </row>
    <row r="184" spans="1:11">
      <c r="A184" s="18"/>
      <c r="B184" s="18">
        <v>15.72</v>
      </c>
      <c r="C184" s="39"/>
      <c r="D184" s="18">
        <v>19.190000000000001</v>
      </c>
      <c r="E184" s="18"/>
      <c r="F184" s="20">
        <v>25.23</v>
      </c>
      <c r="G184" s="18"/>
      <c r="I184" s="21"/>
      <c r="J184" s="21"/>
      <c r="K184" s="22"/>
    </row>
    <row r="185" spans="1:11">
      <c r="A185" s="18"/>
      <c r="B185" s="18">
        <v>16.829999999999998</v>
      </c>
      <c r="C185" s="39"/>
      <c r="D185" s="18">
        <v>19.22</v>
      </c>
      <c r="E185" s="18"/>
      <c r="F185" s="20">
        <v>25.62</v>
      </c>
      <c r="G185" s="18"/>
      <c r="I185" s="21"/>
      <c r="J185" s="21"/>
      <c r="K185" s="22"/>
    </row>
    <row r="186" spans="1:11">
      <c r="A186" s="18" t="s">
        <v>50</v>
      </c>
      <c r="B186" s="18">
        <v>18.68</v>
      </c>
      <c r="C186" s="39">
        <f>AVERAGE(B186:B188)</f>
        <v>18.733333333333334</v>
      </c>
      <c r="D186" s="18">
        <v>24.15</v>
      </c>
      <c r="E186" s="18">
        <f>AVERAGE(D186:D189)</f>
        <v>24.237499999999997</v>
      </c>
      <c r="F186" s="20">
        <v>25.12</v>
      </c>
      <c r="G186" s="18">
        <f>AVERAGE(F186,F188)</f>
        <v>25.075000000000003</v>
      </c>
      <c r="I186" s="21">
        <f t="shared" si="9"/>
        <v>3.1203492430837098E-2</v>
      </c>
      <c r="J186" s="21">
        <f t="shared" si="10"/>
        <v>1.4134837180161914E-2</v>
      </c>
    </row>
    <row r="187" spans="1:11">
      <c r="A187" s="18"/>
      <c r="B187" s="18">
        <v>18.760000000000002</v>
      </c>
      <c r="C187" s="39"/>
      <c r="D187" s="18">
        <v>24.29</v>
      </c>
      <c r="E187" s="18"/>
      <c r="F187" s="20">
        <v>24.67</v>
      </c>
      <c r="G187" s="18"/>
      <c r="I187" s="21"/>
      <c r="J187" s="21"/>
      <c r="K187" s="22"/>
    </row>
    <row r="188" spans="1:11">
      <c r="A188" s="18"/>
      <c r="B188" s="18">
        <v>18.760000000000002</v>
      </c>
      <c r="C188" s="39"/>
      <c r="D188" s="18">
        <v>24.3</v>
      </c>
      <c r="E188" s="18"/>
      <c r="F188" s="20">
        <v>25.03</v>
      </c>
      <c r="G188" s="18"/>
      <c r="I188" s="21"/>
      <c r="J188" s="21"/>
      <c r="K188" s="22"/>
    </row>
    <row r="189" spans="1:11">
      <c r="A189" s="18"/>
      <c r="B189" s="18">
        <v>19</v>
      </c>
      <c r="C189" s="39"/>
      <c r="D189" s="18">
        <v>24.21</v>
      </c>
      <c r="E189" s="18"/>
      <c r="F189" s="20">
        <v>24.75</v>
      </c>
      <c r="G189" s="18"/>
      <c r="I189" s="21"/>
      <c r="J189" s="21"/>
      <c r="K189" s="22"/>
    </row>
    <row r="190" spans="1:11">
      <c r="A190" s="18" t="s">
        <v>51</v>
      </c>
      <c r="B190" s="18">
        <v>19.510000000000002</v>
      </c>
      <c r="C190" s="39">
        <f>AVERAGE(B190:B192)</f>
        <v>19.723333333333333</v>
      </c>
      <c r="D190" s="18">
        <v>24.89</v>
      </c>
      <c r="E190" s="18">
        <f>AVERAGE(D191:D193)</f>
        <v>25.196666666666669</v>
      </c>
      <c r="F190" s="20">
        <v>27.59</v>
      </c>
      <c r="G190" s="18">
        <f>AVERAGE(F190:F191)</f>
        <v>27.664999999999999</v>
      </c>
      <c r="I190" s="21">
        <f t="shared" si="9"/>
        <v>3.2242940020137126E-2</v>
      </c>
      <c r="J190" s="21">
        <f t="shared" si="10"/>
        <v>4.7718595441409812E-3</v>
      </c>
    </row>
    <row r="191" spans="1:11">
      <c r="A191" s="18"/>
      <c r="B191" s="18">
        <v>19.86</v>
      </c>
      <c r="C191" s="39"/>
      <c r="D191" s="18">
        <v>25.22</v>
      </c>
      <c r="E191" s="18"/>
      <c r="F191" s="20">
        <v>27.74</v>
      </c>
      <c r="G191" s="18"/>
      <c r="I191" s="21"/>
      <c r="J191" s="21"/>
      <c r="K191" s="22"/>
    </row>
    <row r="192" spans="1:11">
      <c r="A192" s="18"/>
      <c r="B192" s="18">
        <v>19.8</v>
      </c>
      <c r="C192" s="39"/>
      <c r="D192" s="18">
        <v>25.18</v>
      </c>
      <c r="E192" s="18"/>
      <c r="F192" s="20">
        <v>27.24</v>
      </c>
      <c r="G192" s="18"/>
      <c r="I192" s="21"/>
      <c r="J192" s="21"/>
      <c r="K192" s="22"/>
    </row>
    <row r="193" spans="1:15">
      <c r="A193" s="18"/>
      <c r="B193" s="18">
        <v>20.2</v>
      </c>
      <c r="C193" s="39"/>
      <c r="D193" s="18">
        <v>25.19</v>
      </c>
      <c r="E193" s="18"/>
      <c r="F193" s="20">
        <v>27.11</v>
      </c>
      <c r="G193" s="18"/>
      <c r="I193" s="21"/>
      <c r="J193" s="21"/>
      <c r="K193" s="22"/>
    </row>
    <row r="194" spans="1:15">
      <c r="A194" s="18" t="s">
        <v>52</v>
      </c>
      <c r="B194" s="18">
        <v>20.6</v>
      </c>
      <c r="C194" s="39">
        <f>AVERAGE(B194:B195)</f>
        <v>20.375</v>
      </c>
      <c r="D194" s="18">
        <v>25.74</v>
      </c>
      <c r="E194" s="18">
        <f>AVERAGE(D194:D196)</f>
        <v>25.726666666666663</v>
      </c>
      <c r="F194" s="20">
        <v>27.89</v>
      </c>
      <c r="G194" s="18">
        <f>AVERAGE(F196,F194)</f>
        <v>27.9</v>
      </c>
      <c r="I194" s="21">
        <f t="shared" si="9"/>
        <v>3.5266406923405248E-2</v>
      </c>
      <c r="J194" s="21">
        <f t="shared" si="10"/>
        <v>6.3489089684663621E-3</v>
      </c>
    </row>
    <row r="195" spans="1:15">
      <c r="A195" s="18"/>
      <c r="B195" s="18">
        <v>20.149999999999999</v>
      </c>
      <c r="C195" s="39"/>
      <c r="D195" s="18">
        <v>25.81</v>
      </c>
      <c r="E195" s="18"/>
      <c r="F195" s="20">
        <v>28.13</v>
      </c>
      <c r="G195" s="18"/>
      <c r="I195" s="21"/>
      <c r="J195" s="21"/>
      <c r="K195" s="22"/>
    </row>
    <row r="196" spans="1:15">
      <c r="A196" s="18"/>
      <c r="B196" s="18">
        <v>27.9</v>
      </c>
      <c r="C196" s="39"/>
      <c r="D196" s="18">
        <v>25.63</v>
      </c>
      <c r="E196" s="18"/>
      <c r="F196" s="20">
        <v>27.91</v>
      </c>
      <c r="G196" s="18"/>
      <c r="I196" s="21"/>
      <c r="J196" s="21"/>
      <c r="K196" s="22"/>
      <c r="O196" s="35"/>
    </row>
    <row r="197" spans="1:15">
      <c r="A197" s="18"/>
      <c r="B197" s="18">
        <v>19.16</v>
      </c>
      <c r="C197" s="39"/>
      <c r="D197" s="18">
        <v>25.21</v>
      </c>
      <c r="E197" s="18"/>
      <c r="F197" s="20">
        <v>28.56</v>
      </c>
      <c r="G197" s="18"/>
      <c r="I197" s="21"/>
      <c r="J197" s="21"/>
      <c r="K197" s="22"/>
    </row>
    <row r="198" spans="1:15">
      <c r="A198" s="18" t="s">
        <v>53</v>
      </c>
      <c r="B198" s="18">
        <v>22.88</v>
      </c>
      <c r="C198" s="39">
        <f>AVERAGE(B198,B200)</f>
        <v>22.795000000000002</v>
      </c>
      <c r="D198" s="18">
        <v>29.84</v>
      </c>
      <c r="E198" s="18">
        <f>AVERAGE(D198:D200)</f>
        <v>29.78</v>
      </c>
      <c r="F198" s="20">
        <v>27.69</v>
      </c>
      <c r="G198" s="18">
        <f>AVERAGE(F198,F200)</f>
        <v>27.770000000000003</v>
      </c>
      <c r="I198" s="21">
        <f t="shared" si="9"/>
        <v>1.2131285728712879E-2</v>
      </c>
      <c r="J198" s="21">
        <f t="shared" si="10"/>
        <v>3.6272981462774939E-2</v>
      </c>
    </row>
    <row r="199" spans="1:15">
      <c r="A199" s="18"/>
      <c r="B199" s="18">
        <v>23.02</v>
      </c>
      <c r="C199" s="39"/>
      <c r="D199" s="18">
        <v>29.83</v>
      </c>
      <c r="E199" s="18"/>
      <c r="F199" s="20">
        <v>28.63</v>
      </c>
      <c r="G199" s="18"/>
      <c r="I199" s="21"/>
      <c r="J199" s="21"/>
      <c r="K199" s="22"/>
    </row>
    <row r="200" spans="1:15">
      <c r="A200" s="18"/>
      <c r="B200" s="18">
        <v>22.71</v>
      </c>
      <c r="C200" s="39"/>
      <c r="D200" s="18">
        <v>29.67</v>
      </c>
      <c r="E200" s="18"/>
      <c r="F200" s="20">
        <v>27.85</v>
      </c>
      <c r="G200" s="18"/>
      <c r="I200" s="21"/>
      <c r="J200" s="21"/>
      <c r="K200" s="22"/>
    </row>
    <row r="201" spans="1:15">
      <c r="A201" s="18"/>
      <c r="B201" s="18">
        <v>23</v>
      </c>
      <c r="C201" s="39"/>
      <c r="D201" s="18">
        <v>32.71</v>
      </c>
      <c r="E201" s="18"/>
      <c r="F201" s="20">
        <v>29.16</v>
      </c>
      <c r="G201" s="18"/>
      <c r="I201" s="21"/>
      <c r="J201" s="21"/>
      <c r="K201" s="22"/>
    </row>
    <row r="202" spans="1:15">
      <c r="A202" s="18" t="s">
        <v>54</v>
      </c>
      <c r="B202" s="18">
        <v>22.8</v>
      </c>
      <c r="C202" s="39">
        <f>AVERAGE(B202,B204)</f>
        <v>22.875</v>
      </c>
      <c r="D202" s="18">
        <v>26.13</v>
      </c>
      <c r="E202" s="18">
        <f>AVERAGE(D204,D202)</f>
        <v>26.14</v>
      </c>
      <c r="F202" s="20">
        <v>33.53</v>
      </c>
      <c r="G202" s="18">
        <f>AVERAGE(F203,F204)</f>
        <v>34.47</v>
      </c>
      <c r="I202" s="21">
        <f t="shared" ref="I202:I262" si="13">((1.981)^C202)/((1.957)^E202)</f>
        <v>0.14758703069042872</v>
      </c>
      <c r="J202" s="21">
        <f t="shared" ref="J202:J262" si="14">(1.981)^C202/(1.975)^G202</f>
        <v>4.0089851009718038E-4</v>
      </c>
    </row>
    <row r="203" spans="1:15">
      <c r="A203" s="18"/>
      <c r="B203" s="18">
        <v>23.16</v>
      </c>
      <c r="C203" s="39"/>
      <c r="D203" s="18">
        <v>27.09</v>
      </c>
      <c r="E203" s="18"/>
      <c r="F203" s="20">
        <v>34.76</v>
      </c>
      <c r="G203" s="18"/>
      <c r="I203" s="21"/>
      <c r="J203" s="21"/>
    </row>
    <row r="204" spans="1:15">
      <c r="A204" s="18"/>
      <c r="B204" s="18">
        <v>22.95</v>
      </c>
      <c r="C204" s="39"/>
      <c r="D204" s="18">
        <v>26.15</v>
      </c>
      <c r="E204" s="18"/>
      <c r="F204" s="20">
        <v>34.18</v>
      </c>
      <c r="G204" s="18"/>
      <c r="H204" s="29" t="s">
        <v>65</v>
      </c>
      <c r="I204" s="30">
        <f>AVERAGE(I178)</f>
        <v>4.7483178778265411E-2</v>
      </c>
      <c r="J204" s="30">
        <f>AVERAGE(J178)</f>
        <v>1.0525484931789612E-2</v>
      </c>
    </row>
    <row r="205" spans="1:15">
      <c r="A205" s="18"/>
      <c r="B205" s="18">
        <v>25.97</v>
      </c>
      <c r="C205" s="39"/>
      <c r="D205" s="18"/>
      <c r="E205" s="18"/>
      <c r="F205" s="18"/>
      <c r="G205" s="18"/>
      <c r="I205" s="21"/>
      <c r="J205" s="21"/>
    </row>
    <row r="206" spans="1:15">
      <c r="A206" s="18" t="s">
        <v>98</v>
      </c>
      <c r="B206" s="18">
        <v>12.47</v>
      </c>
      <c r="C206" s="39">
        <f>AVERAGE(B207:B209)</f>
        <v>12.62</v>
      </c>
      <c r="D206" s="18">
        <v>28.47</v>
      </c>
      <c r="E206" s="18">
        <f>AVERAGE(D206:D208)</f>
        <v>28.526666666666667</v>
      </c>
      <c r="F206" s="20">
        <v>17.350000000000001</v>
      </c>
      <c r="G206" s="18">
        <f>AVERAGE(F206:F208)</f>
        <v>17.426666666666666</v>
      </c>
      <c r="I206" s="21">
        <f t="shared" si="13"/>
        <v>2.6826733484119688E-5</v>
      </c>
      <c r="J206" s="21">
        <f t="shared" si="14"/>
        <v>3.943962279221741E-2</v>
      </c>
      <c r="K206" s="22"/>
    </row>
    <row r="207" spans="1:15">
      <c r="A207" s="18"/>
      <c r="B207" s="18">
        <v>12.64</v>
      </c>
      <c r="C207" s="39"/>
      <c r="D207" s="18">
        <v>28.55</v>
      </c>
      <c r="E207" s="18"/>
      <c r="F207" s="20">
        <v>17.45</v>
      </c>
      <c r="G207" s="18"/>
      <c r="I207" s="21"/>
      <c r="J207" s="21"/>
      <c r="K207" s="22"/>
    </row>
    <row r="208" spans="1:15">
      <c r="A208" s="18"/>
      <c r="B208" s="18">
        <v>12.63</v>
      </c>
      <c r="C208" s="39"/>
      <c r="D208" s="18">
        <v>28.56</v>
      </c>
      <c r="E208" s="18"/>
      <c r="F208" s="20">
        <v>17.48</v>
      </c>
      <c r="G208" s="18"/>
      <c r="K208" s="22"/>
      <c r="N208" s="1" t="s">
        <v>68</v>
      </c>
    </row>
    <row r="209" spans="1:19">
      <c r="A209" s="18"/>
      <c r="B209" s="18">
        <v>12.59</v>
      </c>
      <c r="C209" s="39"/>
      <c r="D209" s="18">
        <v>36.14</v>
      </c>
      <c r="E209" s="18"/>
      <c r="F209" s="20">
        <v>18.72</v>
      </c>
      <c r="G209" s="18"/>
      <c r="I209" s="21"/>
      <c r="J209" s="21"/>
      <c r="K209" s="22"/>
      <c r="R209" s="23" t="s">
        <v>31</v>
      </c>
      <c r="S209" s="23"/>
    </row>
    <row r="210" spans="1:19">
      <c r="A210" s="18" t="s">
        <v>99</v>
      </c>
      <c r="B210" s="18">
        <v>14.66</v>
      </c>
      <c r="C210" s="39">
        <f>AVERAGE(B210:B211)</f>
        <v>14.745000000000001</v>
      </c>
      <c r="D210" s="18">
        <v>27.86</v>
      </c>
      <c r="E210" s="18">
        <f>AVERAGE(D212,D210)</f>
        <v>27.869999999999997</v>
      </c>
      <c r="F210" s="20">
        <v>18.59</v>
      </c>
      <c r="G210" s="18">
        <f>AVERAGE(F210:F212)</f>
        <v>18.683333333333334</v>
      </c>
      <c r="I210" s="21">
        <f t="shared" si="13"/>
        <v>1.7820721400448858E-4</v>
      </c>
      <c r="J210" s="21">
        <f t="shared" si="14"/>
        <v>7.1677515093195684E-2</v>
      </c>
      <c r="K210" s="22"/>
      <c r="N210" s="18"/>
      <c r="O210" s="24" t="s">
        <v>32</v>
      </c>
      <c r="P210" s="24" t="s">
        <v>28</v>
      </c>
      <c r="Q210" s="18"/>
      <c r="R210" s="24" t="s">
        <v>32</v>
      </c>
      <c r="S210" s="24" t="s">
        <v>28</v>
      </c>
    </row>
    <row r="211" spans="1:19">
      <c r="A211" s="18"/>
      <c r="B211" s="18">
        <v>14.83</v>
      </c>
      <c r="C211" s="39"/>
      <c r="D211" s="18">
        <v>28.71</v>
      </c>
      <c r="E211" s="18"/>
      <c r="F211" s="20">
        <v>18.690000000000001</v>
      </c>
      <c r="G211" s="18"/>
      <c r="I211" s="21"/>
      <c r="J211" s="21"/>
      <c r="K211" s="22"/>
      <c r="N211" s="33" t="s">
        <v>22</v>
      </c>
      <c r="O211" s="26">
        <v>2.6826733484119688E-5</v>
      </c>
      <c r="P211" s="37">
        <v>3.943962279221741E-2</v>
      </c>
      <c r="Q211" s="33" t="s">
        <v>22</v>
      </c>
      <c r="R211" s="26">
        <f>O211*100</f>
        <v>2.6826733484119685E-3</v>
      </c>
      <c r="S211" s="37">
        <f>P211*100</f>
        <v>3.9439622792217408</v>
      </c>
    </row>
    <row r="212" spans="1:19">
      <c r="A212" s="18"/>
      <c r="B212" s="18">
        <v>14</v>
      </c>
      <c r="C212" s="39"/>
      <c r="D212" s="18">
        <v>27.88</v>
      </c>
      <c r="E212" s="18"/>
      <c r="F212" s="20">
        <v>18.77</v>
      </c>
      <c r="G212" s="18"/>
      <c r="I212" s="21"/>
      <c r="J212" s="21"/>
      <c r="K212" s="22"/>
      <c r="N212" s="33"/>
      <c r="O212" s="26">
        <v>1.7820721400448858E-4</v>
      </c>
      <c r="P212" s="26">
        <v>7.1677515093195684E-2</v>
      </c>
      <c r="Q212" s="33"/>
      <c r="R212" s="26">
        <f t="shared" ref="R212:S220" si="15">O212*100</f>
        <v>1.7820721400448859E-2</v>
      </c>
      <c r="S212" s="37">
        <f t="shared" si="15"/>
        <v>7.1677515093195687</v>
      </c>
    </row>
    <row r="213" spans="1:19">
      <c r="A213" s="18"/>
      <c r="B213" s="18">
        <v>14.03</v>
      </c>
      <c r="C213" s="39"/>
      <c r="D213" s="18">
        <v>36.659999999999997</v>
      </c>
      <c r="E213" s="18"/>
      <c r="F213" s="20">
        <v>21.13</v>
      </c>
      <c r="G213" s="18"/>
      <c r="I213" s="21"/>
      <c r="J213" s="21"/>
      <c r="K213" s="22"/>
      <c r="N213" s="33"/>
      <c r="O213" s="26">
        <v>1.5563947184127949E-4</v>
      </c>
      <c r="P213" s="26">
        <v>3.6717860804379075E-2</v>
      </c>
      <c r="Q213" s="33"/>
      <c r="R213" s="26">
        <f t="shared" si="15"/>
        <v>1.5563947184127949E-2</v>
      </c>
      <c r="S213" s="37">
        <f t="shared" si="15"/>
        <v>3.6717860804379074</v>
      </c>
    </row>
    <row r="214" spans="1:19">
      <c r="A214" s="18" t="s">
        <v>100</v>
      </c>
      <c r="B214" s="18">
        <v>19.190000000000001</v>
      </c>
      <c r="C214" s="39">
        <f>AVERAGE(B215:B216,B215,B217)</f>
        <v>19.335000000000001</v>
      </c>
      <c r="D214" s="18">
        <v>32.549999999999997</v>
      </c>
      <c r="E214" s="18">
        <f>AVERAGE(D216,D214)</f>
        <v>32.744999999999997</v>
      </c>
      <c r="F214" s="20">
        <v>24.3</v>
      </c>
      <c r="G214" s="18">
        <f>AVERAGE(F214:F216)</f>
        <v>24.276666666666667</v>
      </c>
      <c r="I214" s="21">
        <f t="shared" si="13"/>
        <v>1.5563947184127949E-4</v>
      </c>
      <c r="J214" s="21">
        <f t="shared" si="14"/>
        <v>3.6717860804379075E-2</v>
      </c>
      <c r="K214" s="22"/>
      <c r="N214" s="33"/>
      <c r="O214" s="26">
        <v>8.8446452339012861E-4</v>
      </c>
      <c r="P214" s="26">
        <v>5.3483945263415537E-2</v>
      </c>
      <c r="Q214" s="33"/>
      <c r="R214" s="26">
        <f t="shared" si="15"/>
        <v>8.8446452339012854E-2</v>
      </c>
      <c r="S214" s="37">
        <f t="shared" si="15"/>
        <v>5.3483945263415533</v>
      </c>
    </row>
    <row r="215" spans="1:19">
      <c r="A215" s="18"/>
      <c r="B215" s="18">
        <v>19.79</v>
      </c>
      <c r="C215" s="39"/>
      <c r="D215" s="18">
        <v>34.17</v>
      </c>
      <c r="E215" s="18"/>
      <c r="F215" s="20">
        <v>24.2</v>
      </c>
      <c r="G215" s="18"/>
      <c r="I215" s="21"/>
      <c r="J215" s="21"/>
      <c r="K215" s="22"/>
      <c r="N215" s="33"/>
      <c r="O215" s="26">
        <v>1.6989856185689245E-4</v>
      </c>
      <c r="P215" s="26">
        <v>1.8841209121876059E-2</v>
      </c>
      <c r="Q215" s="33"/>
      <c r="R215" s="26">
        <f t="shared" si="15"/>
        <v>1.6989856185689246E-2</v>
      </c>
      <c r="S215" s="37">
        <f t="shared" si="15"/>
        <v>1.8841209121876059</v>
      </c>
    </row>
    <row r="216" spans="1:19">
      <c r="A216" s="18"/>
      <c r="B216" s="18">
        <v>18.89</v>
      </c>
      <c r="C216" s="39"/>
      <c r="D216" s="18">
        <v>32.94</v>
      </c>
      <c r="E216" s="18"/>
      <c r="F216" s="20">
        <v>24.33</v>
      </c>
      <c r="G216" s="18"/>
      <c r="I216" s="21"/>
      <c r="J216" s="21"/>
      <c r="K216" s="22"/>
      <c r="N216" s="33"/>
      <c r="O216" s="26">
        <v>5.5298770933641407E-5</v>
      </c>
      <c r="P216" s="26">
        <v>3.0986021414446036E-2</v>
      </c>
      <c r="Q216" s="33"/>
      <c r="R216" s="26">
        <f t="shared" si="15"/>
        <v>5.529877093364141E-3</v>
      </c>
      <c r="S216" s="37">
        <f t="shared" si="15"/>
        <v>3.0986021414446037</v>
      </c>
    </row>
    <row r="217" spans="1:19">
      <c r="A217" s="18"/>
      <c r="B217" s="18">
        <v>18.87</v>
      </c>
      <c r="C217" s="39"/>
      <c r="D217" s="18">
        <v>45</v>
      </c>
      <c r="E217" s="18"/>
      <c r="F217" s="20">
        <v>23.83</v>
      </c>
      <c r="G217" s="18"/>
      <c r="I217" s="21"/>
      <c r="J217" s="21"/>
      <c r="K217" s="22"/>
      <c r="N217" s="33"/>
      <c r="O217" s="26">
        <v>8.7370475716509819E-4</v>
      </c>
      <c r="P217" s="26">
        <v>5.8853333124335092E-2</v>
      </c>
      <c r="Q217" s="33"/>
      <c r="R217" s="26">
        <f t="shared" si="15"/>
        <v>8.7370475716509813E-2</v>
      </c>
      <c r="S217" s="37">
        <f t="shared" si="15"/>
        <v>5.8853333124335094</v>
      </c>
    </row>
    <row r="218" spans="1:19">
      <c r="A218" s="18" t="s">
        <v>101</v>
      </c>
      <c r="B218" s="18">
        <v>15.6</v>
      </c>
      <c r="C218" s="39">
        <f>AVERAGE(B218:B221)</f>
        <v>15.63</v>
      </c>
      <c r="D218" s="18">
        <v>26.24</v>
      </c>
      <c r="E218" s="18">
        <f>AVERAGE(D218:D219)</f>
        <v>26.384999999999998</v>
      </c>
      <c r="F218" s="20">
        <v>19.98</v>
      </c>
      <c r="G218" s="18">
        <f>AVERAGE(F218:F221)</f>
        <v>20.002500000000001</v>
      </c>
      <c r="I218" s="21">
        <f t="shared" si="13"/>
        <v>8.8446452339012861E-4</v>
      </c>
      <c r="J218" s="21">
        <f t="shared" si="14"/>
        <v>5.3483945263415537E-2</v>
      </c>
      <c r="N218" s="33"/>
      <c r="O218" s="26">
        <v>8.3912216527021768E-5</v>
      </c>
      <c r="P218" s="26">
        <v>4.8139713993911794E-2</v>
      </c>
      <c r="Q218" s="33"/>
      <c r="R218" s="26">
        <f t="shared" si="15"/>
        <v>8.3912216527021761E-3</v>
      </c>
      <c r="S218" s="37">
        <f t="shared" si="15"/>
        <v>4.8139713993911792</v>
      </c>
    </row>
    <row r="219" spans="1:19">
      <c r="A219" s="18"/>
      <c r="B219" s="18">
        <v>15.75</v>
      </c>
      <c r="C219" s="39"/>
      <c r="D219" s="18">
        <v>26.53</v>
      </c>
      <c r="E219" s="18"/>
      <c r="F219" s="20">
        <v>19.66</v>
      </c>
      <c r="G219" s="18"/>
      <c r="I219" s="21"/>
      <c r="J219" s="21"/>
      <c r="K219" s="22"/>
      <c r="N219" s="33"/>
      <c r="O219" s="26">
        <v>5.5253365982776796E-4</v>
      </c>
      <c r="P219" s="26">
        <v>3.0861401798001988E-2</v>
      </c>
      <c r="Q219" s="33"/>
      <c r="R219" s="26">
        <f t="shared" si="15"/>
        <v>5.5253365982776796E-2</v>
      </c>
      <c r="S219" s="37">
        <f t="shared" si="15"/>
        <v>3.0861401798001986</v>
      </c>
    </row>
    <row r="220" spans="1:19">
      <c r="A220" s="18"/>
      <c r="B220" s="18">
        <v>15.55</v>
      </c>
      <c r="C220" s="39"/>
      <c r="D220" s="18">
        <v>26.11</v>
      </c>
      <c r="E220" s="18"/>
      <c r="F220" s="20">
        <v>20.56</v>
      </c>
      <c r="G220" s="18"/>
      <c r="I220" s="21"/>
      <c r="J220" s="21"/>
      <c r="N220" s="33"/>
      <c r="O220" s="26">
        <v>1.5303874652228219E-6</v>
      </c>
      <c r="P220" s="26">
        <v>9.2703948240971737E-4</v>
      </c>
      <c r="Q220" s="33"/>
      <c r="R220" s="26">
        <f t="shared" si="15"/>
        <v>1.530387465222822E-4</v>
      </c>
      <c r="S220" s="37">
        <f t="shared" si="15"/>
        <v>9.2703948240971737E-2</v>
      </c>
    </row>
    <row r="221" spans="1:19">
      <c r="A221" s="18"/>
      <c r="B221" s="18">
        <v>15.62</v>
      </c>
      <c r="C221" s="39"/>
      <c r="D221" s="18">
        <v>27.35</v>
      </c>
      <c r="E221" s="18"/>
      <c r="F221" s="20">
        <v>19.809999999999999</v>
      </c>
      <c r="G221" s="18"/>
      <c r="I221" s="21"/>
      <c r="J221" s="21"/>
      <c r="N221" s="18"/>
      <c r="O221" s="27"/>
      <c r="P221" s="27"/>
      <c r="Q221" s="18"/>
      <c r="R221" s="27"/>
      <c r="S221" s="27"/>
    </row>
    <row r="222" spans="1:19">
      <c r="A222" s="18" t="s">
        <v>102</v>
      </c>
      <c r="B222" s="18">
        <v>15.29</v>
      </c>
      <c r="C222" s="39">
        <f>AVERAGE(B223:B225)</f>
        <v>15.51</v>
      </c>
      <c r="D222" s="18">
        <v>28.94</v>
      </c>
      <c r="E222" s="18">
        <f>AVERAGE(D224,D222)</f>
        <v>28.72</v>
      </c>
      <c r="F222" s="20">
        <v>21.48</v>
      </c>
      <c r="G222" s="18">
        <f>AVERAGE(F222:F223)</f>
        <v>21.414999999999999</v>
      </c>
      <c r="I222" s="21">
        <f t="shared" si="13"/>
        <v>1.6989856185689245E-4</v>
      </c>
      <c r="J222" s="21">
        <f t="shared" si="14"/>
        <v>1.8841209121876059E-2</v>
      </c>
      <c r="K222" s="22"/>
      <c r="N222" s="28" t="s">
        <v>21</v>
      </c>
      <c r="O222" s="26">
        <v>2.1964866703932006E-2</v>
      </c>
      <c r="P222" s="26">
        <v>2.795829756475853E-3</v>
      </c>
      <c r="Q222" s="28" t="s">
        <v>21</v>
      </c>
      <c r="R222" s="26">
        <f>O222*100</f>
        <v>2.1964866703932007</v>
      </c>
      <c r="S222" s="26">
        <f>P222*100</f>
        <v>0.27958297564758527</v>
      </c>
    </row>
    <row r="223" spans="1:19">
      <c r="A223" s="18"/>
      <c r="B223" s="18">
        <v>15.56</v>
      </c>
      <c r="C223" s="39"/>
      <c r="D223" s="18">
        <v>29.59</v>
      </c>
      <c r="E223" s="18"/>
      <c r="F223" s="20">
        <v>21.35</v>
      </c>
      <c r="G223" s="18"/>
      <c r="I223" s="21"/>
      <c r="J223" s="21"/>
      <c r="K223" s="22"/>
      <c r="N223" s="28"/>
      <c r="O223" s="26">
        <v>3.8164751905348849E-3</v>
      </c>
      <c r="P223" s="26">
        <v>3.4341207996193596E-3</v>
      </c>
      <c r="Q223" s="28"/>
      <c r="R223" s="26">
        <f t="shared" ref="R223:S229" si="16">O223*100</f>
        <v>0.38164751905348848</v>
      </c>
      <c r="S223" s="26">
        <f t="shared" si="16"/>
        <v>0.34341207996193596</v>
      </c>
    </row>
    <row r="224" spans="1:19">
      <c r="A224" s="18"/>
      <c r="B224" s="18">
        <v>15.53</v>
      </c>
      <c r="C224" s="39"/>
      <c r="D224" s="18">
        <v>28.5</v>
      </c>
      <c r="E224" s="18"/>
      <c r="F224" s="20">
        <v>21.01</v>
      </c>
      <c r="G224" s="18"/>
      <c r="I224" s="21"/>
      <c r="J224" s="21"/>
      <c r="K224" s="22"/>
      <c r="N224" s="28"/>
      <c r="O224" s="26">
        <v>1.5267691811551062E-4</v>
      </c>
      <c r="P224" s="26">
        <v>3.0412368594535066E-2</v>
      </c>
      <c r="Q224" s="28"/>
      <c r="R224" s="26">
        <f t="shared" si="16"/>
        <v>1.5267691811551062E-2</v>
      </c>
      <c r="S224" s="26">
        <f t="shared" si="16"/>
        <v>3.0412368594535066</v>
      </c>
    </row>
    <row r="225" spans="1:19">
      <c r="A225" s="18"/>
      <c r="B225" s="18">
        <v>15.44</v>
      </c>
      <c r="C225" s="39"/>
      <c r="D225" s="18"/>
      <c r="E225" s="18"/>
      <c r="F225" s="20">
        <v>20.72</v>
      </c>
      <c r="G225" s="18"/>
      <c r="I225" s="21"/>
      <c r="J225" s="21"/>
      <c r="N225" s="28"/>
      <c r="O225" s="26">
        <v>8.0693611052145599E-3</v>
      </c>
      <c r="P225" s="26">
        <v>6.2223916405251276E-3</v>
      </c>
      <c r="Q225" s="28"/>
      <c r="R225" s="26">
        <f t="shared" si="16"/>
        <v>0.80693611052145597</v>
      </c>
      <c r="S225" s="26">
        <f t="shared" si="16"/>
        <v>0.62223916405251278</v>
      </c>
    </row>
    <row r="226" spans="1:19">
      <c r="A226" s="18" t="s">
        <v>103</v>
      </c>
      <c r="B226" s="18">
        <v>18.43</v>
      </c>
      <c r="C226" s="39">
        <f>AVERAGE(B226:B227)</f>
        <v>18.350000000000001</v>
      </c>
      <c r="D226" s="18">
        <v>34.01</v>
      </c>
      <c r="E226" s="18">
        <f>AVERAGE(D227:D229)</f>
        <v>33.283333333333331</v>
      </c>
      <c r="F226" s="20">
        <v>23.43</v>
      </c>
      <c r="G226" s="18">
        <f>AVERAGE(F226:F228)</f>
        <v>23.536666666666665</v>
      </c>
      <c r="I226" s="21">
        <f t="shared" si="13"/>
        <v>5.5298770933641407E-5</v>
      </c>
      <c r="J226" s="21">
        <f t="shared" si="14"/>
        <v>3.0986021414446036E-2</v>
      </c>
      <c r="N226" s="28"/>
      <c r="O226" s="26">
        <v>1.7310729823424187E-3</v>
      </c>
      <c r="P226" s="26">
        <v>5.1429556451155219E-2</v>
      </c>
      <c r="Q226" s="28"/>
      <c r="R226" s="26">
        <f t="shared" si="16"/>
        <v>0.17310729823424187</v>
      </c>
      <c r="S226" s="26">
        <f t="shared" si="16"/>
        <v>5.1429556451155216</v>
      </c>
    </row>
    <row r="227" spans="1:19">
      <c r="A227" s="18"/>
      <c r="B227" s="18">
        <v>18.27</v>
      </c>
      <c r="C227" s="39"/>
      <c r="D227" s="18">
        <v>33.11</v>
      </c>
      <c r="E227" s="18"/>
      <c r="F227" s="20">
        <v>23.67</v>
      </c>
      <c r="G227" s="18"/>
      <c r="I227" s="21"/>
      <c r="J227" s="21"/>
      <c r="K227" s="22"/>
      <c r="N227" s="28"/>
      <c r="O227" s="26">
        <v>6.8882283954059417E-2</v>
      </c>
      <c r="P227" s="26">
        <v>1.5659625748834774E-3</v>
      </c>
      <c r="Q227" s="28"/>
      <c r="R227" s="26">
        <f t="shared" si="16"/>
        <v>6.8882283954059416</v>
      </c>
      <c r="S227" s="26">
        <f t="shared" si="16"/>
        <v>0.15659625748834774</v>
      </c>
    </row>
    <row r="228" spans="1:19">
      <c r="A228" s="18"/>
      <c r="B228" s="18">
        <v>18.04</v>
      </c>
      <c r="C228" s="39"/>
      <c r="D228" s="18">
        <v>33.51</v>
      </c>
      <c r="E228" s="18"/>
      <c r="F228" s="20">
        <v>23.51</v>
      </c>
      <c r="G228" s="18"/>
      <c r="I228" s="21"/>
      <c r="J228" s="21"/>
      <c r="K228" s="22"/>
      <c r="N228" s="28"/>
      <c r="O228" s="26">
        <v>4.1911296540310464E-3</v>
      </c>
      <c r="P228" s="26">
        <v>8.8730031931781659E-4</v>
      </c>
      <c r="Q228" s="28"/>
      <c r="R228" s="26">
        <f t="shared" si="16"/>
        <v>0.41911296540310461</v>
      </c>
      <c r="S228" s="26">
        <f t="shared" si="16"/>
        <v>8.8730031931781653E-2</v>
      </c>
    </row>
    <row r="229" spans="1:19">
      <c r="A229" s="18"/>
      <c r="B229" s="18">
        <v>23.73</v>
      </c>
      <c r="C229" s="39"/>
      <c r="D229" s="18">
        <v>33.229999999999997</v>
      </c>
      <c r="E229" s="18"/>
      <c r="F229" s="20">
        <v>23.04</v>
      </c>
      <c r="G229" s="18"/>
      <c r="I229" s="21"/>
      <c r="J229" s="21"/>
      <c r="K229" s="22"/>
      <c r="N229" s="28"/>
      <c r="O229" s="26">
        <v>3.6808222424217278E-4</v>
      </c>
      <c r="P229" s="26">
        <v>7.3615502972964146E-3</v>
      </c>
      <c r="Q229" s="28"/>
      <c r="R229" s="26">
        <f t="shared" si="16"/>
        <v>3.6808222424217281E-2</v>
      </c>
      <c r="S229" s="26">
        <f t="shared" si="16"/>
        <v>0.73615502972964142</v>
      </c>
    </row>
    <row r="230" spans="1:19">
      <c r="A230" s="18" t="s">
        <v>104</v>
      </c>
      <c r="B230" s="18">
        <v>14.12</v>
      </c>
      <c r="C230" s="39">
        <f>AVERAGE(B232,B230)</f>
        <v>14.074999999999999</v>
      </c>
      <c r="D230" s="18">
        <v>24.74</v>
      </c>
      <c r="E230" s="18">
        <f>AVERAGE(D232,D230)</f>
        <v>24.82</v>
      </c>
      <c r="F230" s="20">
        <v>17.73</v>
      </c>
      <c r="G230" s="18">
        <f>AVERAGE(F231:F232)</f>
        <v>18.3</v>
      </c>
      <c r="I230" s="21">
        <f t="shared" si="13"/>
        <v>8.7370475716509819E-4</v>
      </c>
      <c r="J230" s="21">
        <f t="shared" si="14"/>
        <v>5.8853333124335092E-2</v>
      </c>
    </row>
    <row r="231" spans="1:19">
      <c r="A231" s="18"/>
      <c r="B231" s="18">
        <v>15.79</v>
      </c>
      <c r="C231" s="39"/>
      <c r="D231" s="18">
        <v>25.04</v>
      </c>
      <c r="E231" s="18"/>
      <c r="F231" s="20">
        <v>18.46</v>
      </c>
      <c r="G231" s="18"/>
      <c r="I231" s="21"/>
      <c r="J231" s="21"/>
      <c r="K231" s="22"/>
    </row>
    <row r="232" spans="1:19">
      <c r="A232" s="18"/>
      <c r="B232" s="18">
        <v>14.03</v>
      </c>
      <c r="C232" s="39"/>
      <c r="D232" s="18">
        <v>24.9</v>
      </c>
      <c r="E232" s="18"/>
      <c r="F232" s="20">
        <v>18.14</v>
      </c>
      <c r="G232" s="18"/>
      <c r="I232" s="21"/>
      <c r="J232" s="21"/>
      <c r="K232" s="22"/>
    </row>
    <row r="233" spans="1:19">
      <c r="A233" s="18"/>
      <c r="B233" s="18">
        <v>24.66</v>
      </c>
      <c r="C233" s="39"/>
      <c r="D233" s="18">
        <v>26.61</v>
      </c>
      <c r="E233" s="18"/>
      <c r="F233" s="20">
        <v>19.64</v>
      </c>
      <c r="G233" s="18"/>
      <c r="I233" s="21"/>
      <c r="J233" s="21"/>
      <c r="K233" s="22"/>
    </row>
    <row r="234" spans="1:19">
      <c r="A234" s="18" t="s">
        <v>105</v>
      </c>
      <c r="B234" s="18">
        <v>13.25</v>
      </c>
      <c r="C234" s="39">
        <f>AVERAGE(B234,B236)</f>
        <v>13.27</v>
      </c>
      <c r="D234" s="18">
        <v>26.88</v>
      </c>
      <c r="E234" s="18">
        <f>AVERAGE(D236,D235)</f>
        <v>27.490000000000002</v>
      </c>
      <c r="F234" s="20">
        <v>17.690000000000001</v>
      </c>
      <c r="G234" s="18">
        <f>AVERAGE(F234:F236)</f>
        <v>17.786666666666665</v>
      </c>
      <c r="I234" s="21">
        <f t="shared" si="13"/>
        <v>8.3912216527021768E-5</v>
      </c>
      <c r="J234" s="21">
        <f t="shared" si="14"/>
        <v>4.8139713993911794E-2</v>
      </c>
    </row>
    <row r="235" spans="1:19">
      <c r="A235" s="18"/>
      <c r="B235" s="18">
        <v>13.95</v>
      </c>
      <c r="C235" s="39"/>
      <c r="D235" s="18">
        <v>27.5</v>
      </c>
      <c r="E235" s="18"/>
      <c r="F235" s="20">
        <v>17.86</v>
      </c>
      <c r="G235" s="18"/>
      <c r="I235" s="21"/>
      <c r="J235" s="21"/>
      <c r="K235" s="22"/>
    </row>
    <row r="236" spans="1:19">
      <c r="A236" s="18"/>
      <c r="B236" s="18">
        <v>13.29</v>
      </c>
      <c r="C236" s="39"/>
      <c r="D236" s="18">
        <v>27.48</v>
      </c>
      <c r="E236" s="18"/>
      <c r="F236" s="20">
        <v>17.809999999999999</v>
      </c>
      <c r="G236" s="18"/>
      <c r="I236" s="21"/>
      <c r="J236" s="21"/>
      <c r="K236" s="22"/>
    </row>
    <row r="237" spans="1:19">
      <c r="A237" s="18"/>
      <c r="B237" s="18">
        <v>20.65</v>
      </c>
      <c r="C237" s="39"/>
      <c r="D237" s="18">
        <v>29.43</v>
      </c>
      <c r="E237" s="18"/>
      <c r="F237" s="20">
        <v>19.329999999999998</v>
      </c>
      <c r="G237" s="18"/>
      <c r="I237" s="21"/>
      <c r="J237" s="21"/>
      <c r="K237" s="22"/>
    </row>
    <row r="238" spans="1:19">
      <c r="A238" s="18" t="s">
        <v>106</v>
      </c>
      <c r="B238" s="18">
        <v>13.99</v>
      </c>
      <c r="C238" s="39">
        <f>AVERAGE(B240,B238)</f>
        <v>14.030000000000001</v>
      </c>
      <c r="D238" s="18">
        <v>25.22</v>
      </c>
      <c r="E238" s="18">
        <f>AVERAGE(D238:D240)</f>
        <v>25.456666666666667</v>
      </c>
      <c r="F238" s="20">
        <v>19.13</v>
      </c>
      <c r="G238" s="18">
        <f>AVERAGE(F238:F240)</f>
        <v>19.203333333333333</v>
      </c>
      <c r="I238" s="21">
        <f t="shared" si="13"/>
        <v>5.5253365982776796E-4</v>
      </c>
      <c r="J238" s="21">
        <f t="shared" si="14"/>
        <v>3.0861401798001988E-2</v>
      </c>
    </row>
    <row r="239" spans="1:19">
      <c r="A239" s="18"/>
      <c r="B239" s="18">
        <v>14.53</v>
      </c>
      <c r="C239" s="39"/>
      <c r="D239" s="18">
        <v>25.62</v>
      </c>
      <c r="E239" s="18"/>
      <c r="F239" s="20">
        <v>19.23</v>
      </c>
      <c r="G239" s="18"/>
      <c r="I239" s="21"/>
      <c r="J239" s="21"/>
    </row>
    <row r="240" spans="1:19">
      <c r="A240" s="18"/>
      <c r="B240" s="18">
        <v>14.07</v>
      </c>
      <c r="C240" s="39"/>
      <c r="D240" s="18">
        <v>25.53</v>
      </c>
      <c r="E240" s="18"/>
      <c r="F240" s="20">
        <v>19.25</v>
      </c>
      <c r="G240" s="18"/>
      <c r="I240" s="21"/>
      <c r="J240" s="21"/>
    </row>
    <row r="241" spans="1:11">
      <c r="A241" s="18"/>
      <c r="B241" s="18">
        <v>22.62</v>
      </c>
      <c r="C241" s="39"/>
      <c r="D241" s="18">
        <v>28.31</v>
      </c>
      <c r="E241" s="18"/>
      <c r="F241" s="20">
        <v>19.55</v>
      </c>
      <c r="G241" s="18"/>
      <c r="I241" s="21"/>
      <c r="J241" s="21"/>
    </row>
    <row r="242" spans="1:11">
      <c r="A242" s="18" t="s">
        <v>107</v>
      </c>
      <c r="B242" s="18">
        <v>17.190000000000001</v>
      </c>
      <c r="C242" s="39">
        <f>AVERAGE(B242,B244)</f>
        <v>16.91</v>
      </c>
      <c r="D242" s="18">
        <v>37.159999999999997</v>
      </c>
      <c r="E242" s="18">
        <f>AVERAGE(D242)</f>
        <v>37.159999999999997</v>
      </c>
      <c r="F242" s="20">
        <v>26.94</v>
      </c>
      <c r="G242" s="18">
        <f>AVERAGE(F243:F245)</f>
        <v>27.246666666666666</v>
      </c>
      <c r="I242" s="21">
        <f t="shared" si="13"/>
        <v>1.5303874652228219E-6</v>
      </c>
      <c r="J242" s="21">
        <f t="shared" si="14"/>
        <v>9.2703948240971737E-4</v>
      </c>
    </row>
    <row r="243" spans="1:11">
      <c r="A243" s="18"/>
      <c r="B243" s="18">
        <v>18.420000000000002</v>
      </c>
      <c r="C243" s="39"/>
      <c r="D243" s="18">
        <v>45</v>
      </c>
      <c r="E243" s="18"/>
      <c r="F243" s="20">
        <v>27.11</v>
      </c>
      <c r="G243" s="18"/>
      <c r="I243" s="21"/>
      <c r="J243" s="21"/>
    </row>
    <row r="244" spans="1:11">
      <c r="A244" s="18"/>
      <c r="B244" s="18">
        <v>16.63</v>
      </c>
      <c r="C244" s="39"/>
      <c r="D244" s="18"/>
      <c r="E244" s="18"/>
      <c r="F244" s="20">
        <v>27.27</v>
      </c>
      <c r="G244" s="18"/>
      <c r="H244" s="29" t="s">
        <v>65</v>
      </c>
      <c r="I244" s="30">
        <f>AVERAGE(I206:I242)</f>
        <v>2.982016296495661E-4</v>
      </c>
      <c r="J244" s="30">
        <f>AVERAGE(J206:J242)</f>
        <v>3.8992766288818849E-2</v>
      </c>
    </row>
    <row r="245" spans="1:11">
      <c r="A245" s="18"/>
      <c r="B245" s="18">
        <v>27.47</v>
      </c>
      <c r="C245" s="39"/>
      <c r="D245" s="18"/>
      <c r="E245" s="18"/>
      <c r="F245" s="20">
        <v>27.36</v>
      </c>
      <c r="G245" s="18"/>
      <c r="I245" s="21"/>
      <c r="J245" s="21"/>
    </row>
    <row r="246" spans="1:11">
      <c r="A246" s="18" t="s">
        <v>55</v>
      </c>
      <c r="B246" s="18">
        <v>15.91</v>
      </c>
      <c r="C246" s="39">
        <f>AVERAGE(B246:B247)</f>
        <v>15.865</v>
      </c>
      <c r="D246" s="18">
        <v>21.74</v>
      </c>
      <c r="E246" s="18">
        <f>AVERAGE(D246:D249)</f>
        <v>21.840000000000003</v>
      </c>
      <c r="F246" s="20">
        <v>24.64</v>
      </c>
      <c r="G246" s="18">
        <f>AVERAGE(F246:F249)</f>
        <v>24.574999999999999</v>
      </c>
      <c r="I246" s="21">
        <f t="shared" si="13"/>
        <v>2.1964866703932006E-2</v>
      </c>
      <c r="J246" s="21">
        <f t="shared" si="14"/>
        <v>2.795829756475853E-3</v>
      </c>
      <c r="K246" s="22"/>
    </row>
    <row r="247" spans="1:11">
      <c r="A247" s="18"/>
      <c r="B247" s="18">
        <v>15.82</v>
      </c>
      <c r="C247" s="39"/>
      <c r="D247" s="18">
        <v>21.98</v>
      </c>
      <c r="E247" s="18"/>
      <c r="F247" s="20">
        <v>24.61</v>
      </c>
      <c r="G247" s="18"/>
      <c r="I247" s="21"/>
      <c r="J247" s="21"/>
      <c r="K247" s="22"/>
    </row>
    <row r="248" spans="1:11">
      <c r="A248" s="18"/>
      <c r="B248" s="18">
        <v>15.55</v>
      </c>
      <c r="C248" s="39"/>
      <c r="D248" s="18">
        <v>21.71</v>
      </c>
      <c r="E248" s="18"/>
      <c r="F248" s="20">
        <v>24.5</v>
      </c>
      <c r="G248" s="18"/>
      <c r="I248" s="21"/>
      <c r="J248" s="21"/>
      <c r="K248" s="22"/>
    </row>
    <row r="249" spans="1:11">
      <c r="A249" s="18"/>
      <c r="B249" s="18">
        <v>18.05</v>
      </c>
      <c r="C249" s="39"/>
      <c r="D249" s="18">
        <v>21.93</v>
      </c>
      <c r="E249" s="18"/>
      <c r="F249" s="20">
        <v>24.55</v>
      </c>
      <c r="G249" s="18"/>
      <c r="I249" s="21"/>
      <c r="J249" s="21"/>
      <c r="K249" s="22"/>
    </row>
    <row r="250" spans="1:11">
      <c r="A250" s="18" t="s">
        <v>56</v>
      </c>
      <c r="B250" s="18">
        <v>15.31</v>
      </c>
      <c r="C250" s="39">
        <f>AVERAGE(B252,B250)</f>
        <v>15.225000000000001</v>
      </c>
      <c r="D250" s="18">
        <v>23.8</v>
      </c>
      <c r="E250" s="18">
        <f>AVERAGE(D250,D252)</f>
        <v>23.795000000000002</v>
      </c>
      <c r="F250" s="20">
        <v>23.54</v>
      </c>
      <c r="G250" s="18">
        <f>AVERAGE(F250:F253)</f>
        <v>23.63</v>
      </c>
      <c r="I250" s="21">
        <f t="shared" si="13"/>
        <v>3.8164751905348849E-3</v>
      </c>
      <c r="J250" s="21">
        <f t="shared" si="14"/>
        <v>3.4341207996193596E-3</v>
      </c>
      <c r="K250" s="22"/>
    </row>
    <row r="251" spans="1:11">
      <c r="A251" s="18"/>
      <c r="B251" s="18">
        <v>15.57</v>
      </c>
      <c r="C251" s="39"/>
      <c r="D251" s="18">
        <v>24</v>
      </c>
      <c r="E251" s="18"/>
      <c r="F251" s="20">
        <v>23.57</v>
      </c>
      <c r="G251" s="18"/>
      <c r="I251" s="21"/>
      <c r="J251" s="21"/>
      <c r="K251" s="22"/>
    </row>
    <row r="252" spans="1:11">
      <c r="A252" s="18"/>
      <c r="B252" s="18">
        <v>15.14</v>
      </c>
      <c r="C252" s="39"/>
      <c r="D252" s="18">
        <v>23.79</v>
      </c>
      <c r="E252" s="18"/>
      <c r="F252" s="20">
        <v>23.65</v>
      </c>
      <c r="G252" s="18"/>
      <c r="I252" s="21"/>
      <c r="J252" s="21"/>
      <c r="K252" s="22"/>
    </row>
    <row r="253" spans="1:11">
      <c r="A253" s="18"/>
      <c r="B253" s="18">
        <v>17.84</v>
      </c>
      <c r="C253" s="39"/>
      <c r="D253" s="18">
        <v>24.02</v>
      </c>
      <c r="E253" s="18"/>
      <c r="F253" s="20">
        <v>23.76</v>
      </c>
      <c r="G253" s="18"/>
      <c r="I253" s="21"/>
      <c r="J253" s="21"/>
      <c r="K253" s="22"/>
    </row>
    <row r="254" spans="1:11">
      <c r="A254" s="18" t="s">
        <v>57</v>
      </c>
      <c r="B254" s="18">
        <v>16.170000000000002</v>
      </c>
      <c r="C254" s="39">
        <f>AVERAGE(B255:B256)</f>
        <v>15.555</v>
      </c>
      <c r="D254" s="18">
        <v>28.66</v>
      </c>
      <c r="E254" s="18">
        <f>AVERAGE(D255,D255,D256,D254)</f>
        <v>28.925000000000001</v>
      </c>
      <c r="F254" s="20">
        <v>20.64</v>
      </c>
      <c r="G254" s="18">
        <f>AVERAGE(F254:F256)</f>
        <v>20.756666666666664</v>
      </c>
      <c r="I254" s="21">
        <f t="shared" si="13"/>
        <v>1.5267691811551062E-4</v>
      </c>
      <c r="J254" s="21">
        <f t="shared" si="14"/>
        <v>3.0412368594535066E-2</v>
      </c>
      <c r="K254" s="22"/>
    </row>
    <row r="255" spans="1:11">
      <c r="A255" s="18"/>
      <c r="B255" s="18">
        <v>15.25</v>
      </c>
      <c r="C255" s="39"/>
      <c r="D255" s="18">
        <v>29.12</v>
      </c>
      <c r="E255" s="18"/>
      <c r="F255" s="20">
        <v>20.64</v>
      </c>
      <c r="G255" s="18"/>
      <c r="I255" s="21"/>
      <c r="J255" s="21"/>
    </row>
    <row r="256" spans="1:11">
      <c r="A256" s="18"/>
      <c r="B256" s="18">
        <v>15.86</v>
      </c>
      <c r="C256" s="39"/>
      <c r="D256" s="18">
        <v>28.8</v>
      </c>
      <c r="E256" s="18"/>
      <c r="F256" s="20">
        <v>20.99</v>
      </c>
      <c r="G256" s="18"/>
      <c r="I256" s="21"/>
      <c r="J256" s="21"/>
      <c r="K256" s="22"/>
    </row>
    <row r="257" spans="1:11">
      <c r="A257" s="18"/>
      <c r="B257" s="18">
        <v>17.02</v>
      </c>
      <c r="C257" s="39"/>
      <c r="D257" s="18">
        <v>29.59</v>
      </c>
      <c r="E257" s="18"/>
      <c r="F257" s="20">
        <v>21.3</v>
      </c>
      <c r="G257" s="18"/>
      <c r="I257" s="21"/>
      <c r="J257" s="21"/>
      <c r="K257" s="22"/>
    </row>
    <row r="258" spans="1:11">
      <c r="A258" s="18" t="s">
        <v>58</v>
      </c>
      <c r="B258" s="18">
        <v>15.28</v>
      </c>
      <c r="C258" s="39">
        <f>AVERAGE(B258:B259)</f>
        <v>15.234999999999999</v>
      </c>
      <c r="D258" s="18">
        <v>22.78</v>
      </c>
      <c r="E258" s="18">
        <f>AVERAGE(D260:D261,D258)</f>
        <v>22.689999999999998</v>
      </c>
      <c r="F258" s="20">
        <v>22.75</v>
      </c>
      <c r="G258" s="18">
        <f>AVERAGE(F258:F259,F261)</f>
        <v>22.766666666666666</v>
      </c>
      <c r="I258" s="21">
        <f t="shared" si="13"/>
        <v>8.0693611052145599E-3</v>
      </c>
      <c r="J258" s="21">
        <f t="shared" si="14"/>
        <v>6.2223916405251276E-3</v>
      </c>
      <c r="K258" s="22"/>
    </row>
    <row r="259" spans="1:11">
      <c r="A259" s="18"/>
      <c r="B259" s="18">
        <v>15.19</v>
      </c>
      <c r="C259" s="39"/>
      <c r="D259" s="18">
        <v>23.45</v>
      </c>
      <c r="E259" s="18"/>
      <c r="F259" s="20">
        <v>22.68</v>
      </c>
      <c r="G259" s="18"/>
      <c r="I259" s="21"/>
      <c r="J259" s="21"/>
    </row>
    <row r="260" spans="1:11">
      <c r="A260" s="18"/>
      <c r="B260" s="18">
        <v>14.2</v>
      </c>
      <c r="C260" s="39"/>
      <c r="D260" s="18">
        <v>22.66</v>
      </c>
      <c r="E260" s="18"/>
      <c r="F260" s="20">
        <v>23.49</v>
      </c>
      <c r="G260" s="18"/>
      <c r="I260" s="21"/>
      <c r="J260" s="21"/>
      <c r="K260" s="22"/>
    </row>
    <row r="261" spans="1:11">
      <c r="A261" s="18"/>
      <c r="B261" s="18">
        <v>14.51</v>
      </c>
      <c r="C261" s="39"/>
      <c r="D261" s="18">
        <v>22.63</v>
      </c>
      <c r="E261" s="18"/>
      <c r="F261" s="20">
        <v>22.87</v>
      </c>
      <c r="G261" s="18"/>
      <c r="I261" s="21"/>
      <c r="J261" s="21"/>
      <c r="K261" s="22"/>
    </row>
    <row r="262" spans="1:11">
      <c r="A262" s="18" t="s">
        <v>59</v>
      </c>
      <c r="B262" s="18">
        <v>16.79</v>
      </c>
      <c r="C262" s="39">
        <f>AVERAGE(B262,B264)</f>
        <v>16.740000000000002</v>
      </c>
      <c r="D262" s="18">
        <v>26.42</v>
      </c>
      <c r="E262" s="18">
        <f>AVERAGE(D262:D263)</f>
        <v>26.515000000000001</v>
      </c>
      <c r="F262" s="20">
        <v>21.27</v>
      </c>
      <c r="G262" s="18">
        <f>AVERAGE(F264,F262)</f>
        <v>21.174999999999997</v>
      </c>
      <c r="I262" s="21">
        <f t="shared" si="13"/>
        <v>1.7310729823424187E-3</v>
      </c>
      <c r="J262" s="21">
        <f t="shared" si="14"/>
        <v>5.1429556451155219E-2</v>
      </c>
    </row>
    <row r="263" spans="1:11">
      <c r="A263" s="18"/>
      <c r="B263" s="18">
        <v>17.600000000000001</v>
      </c>
      <c r="C263" s="39"/>
      <c r="D263" s="18">
        <v>26.61</v>
      </c>
      <c r="E263" s="18"/>
      <c r="F263" s="20">
        <v>22.26</v>
      </c>
      <c r="G263" s="18"/>
      <c r="I263" s="21"/>
      <c r="J263" s="21"/>
      <c r="K263" s="22"/>
    </row>
    <row r="264" spans="1:11">
      <c r="A264" s="18"/>
      <c r="B264" s="18">
        <v>16.690000000000001</v>
      </c>
      <c r="C264" s="39"/>
      <c r="D264" s="18">
        <v>25.84</v>
      </c>
      <c r="E264" s="18"/>
      <c r="F264" s="20">
        <v>21.08</v>
      </c>
      <c r="G264" s="18"/>
      <c r="I264" s="21"/>
      <c r="J264" s="21"/>
      <c r="K264" s="22"/>
    </row>
    <row r="265" spans="1:11">
      <c r="A265" s="18"/>
      <c r="B265" s="18">
        <v>24.05</v>
      </c>
      <c r="C265" s="39"/>
      <c r="D265" s="18">
        <v>33.5</v>
      </c>
      <c r="E265" s="18"/>
      <c r="F265" s="20">
        <v>30.59</v>
      </c>
      <c r="G265" s="18"/>
      <c r="I265" s="21"/>
      <c r="J265" s="21"/>
      <c r="K265" s="22"/>
    </row>
    <row r="266" spans="1:11">
      <c r="A266" s="18" t="s">
        <v>60</v>
      </c>
      <c r="B266" s="18">
        <v>15.31</v>
      </c>
      <c r="C266" s="39">
        <f>AVERAGE(B266:B269)</f>
        <v>15.487500000000001</v>
      </c>
      <c r="D266" s="18">
        <v>19.760000000000002</v>
      </c>
      <c r="E266" s="18">
        <f>AVERAGE(D266:D268)</f>
        <v>19.753333333333334</v>
      </c>
      <c r="F266" s="20">
        <v>25</v>
      </c>
      <c r="G266" s="18">
        <f>AVERAGE(F266:F269)</f>
        <v>25.047499999999999</v>
      </c>
      <c r="I266" s="21">
        <f t="shared" ref="I266:I274" si="17">((1.981)^C266)/((1.957)^E266)</f>
        <v>6.8882283954059417E-2</v>
      </c>
      <c r="J266" s="21">
        <f t="shared" ref="J266:J274" si="18">(1.981)^C266/(1.975)^G266</f>
        <v>1.5659625748834774E-3</v>
      </c>
    </row>
    <row r="267" spans="1:11">
      <c r="A267" s="18"/>
      <c r="B267" s="18">
        <v>15.5</v>
      </c>
      <c r="C267" s="39"/>
      <c r="D267" s="18">
        <v>19.8</v>
      </c>
      <c r="E267" s="18"/>
      <c r="F267" s="20">
        <v>25.03</v>
      </c>
      <c r="G267" s="18"/>
      <c r="I267" s="21"/>
      <c r="J267" s="21"/>
    </row>
    <row r="268" spans="1:11">
      <c r="A268" s="18"/>
      <c r="B268" s="18">
        <v>15.57</v>
      </c>
      <c r="C268" s="39"/>
      <c r="D268" s="18">
        <v>19.7</v>
      </c>
      <c r="E268" s="18"/>
      <c r="F268" s="20">
        <v>25.05</v>
      </c>
      <c r="G268" s="18"/>
      <c r="I268" s="21"/>
      <c r="J268" s="21"/>
    </row>
    <row r="269" spans="1:11">
      <c r="A269" s="18"/>
      <c r="B269" s="18">
        <v>15.57</v>
      </c>
      <c r="C269" s="39"/>
      <c r="D269" s="18">
        <v>20.65</v>
      </c>
      <c r="E269" s="18"/>
      <c r="F269" s="20">
        <v>25.11</v>
      </c>
      <c r="G269" s="18"/>
      <c r="I269" s="21"/>
      <c r="J269" s="21"/>
    </row>
    <row r="270" spans="1:11">
      <c r="A270" s="18" t="s">
        <v>61</v>
      </c>
      <c r="B270" s="18">
        <v>13.41</v>
      </c>
      <c r="C270" s="39">
        <f>AVERAGE(B270:B273)</f>
        <v>13.4975</v>
      </c>
      <c r="D270" s="18">
        <v>21.85</v>
      </c>
      <c r="E270" s="18">
        <f>AVERAGE(D270:D272)</f>
        <v>21.896666666666665</v>
      </c>
      <c r="F270" s="20">
        <v>23.79</v>
      </c>
      <c r="G270" s="18">
        <f>AVERAGE(F270:F272)</f>
        <v>23.883333333333336</v>
      </c>
      <c r="I270" s="21">
        <f t="shared" si="17"/>
        <v>4.1911296540310464E-3</v>
      </c>
      <c r="J270" s="21">
        <f t="shared" si="18"/>
        <v>8.8730031931781659E-4</v>
      </c>
    </row>
    <row r="271" spans="1:11">
      <c r="A271" s="18"/>
      <c r="B271" s="18">
        <v>13.46</v>
      </c>
      <c r="C271" s="39"/>
      <c r="D271" s="18">
        <v>21.96</v>
      </c>
      <c r="E271" s="18"/>
      <c r="F271" s="20">
        <v>23.91</v>
      </c>
      <c r="G271" s="18"/>
      <c r="I271" s="21"/>
      <c r="J271" s="21"/>
    </row>
    <row r="272" spans="1:11">
      <c r="A272" s="18"/>
      <c r="B272" s="18">
        <v>13.56</v>
      </c>
      <c r="C272" s="39"/>
      <c r="D272" s="18">
        <v>21.88</v>
      </c>
      <c r="E272" s="18"/>
      <c r="F272" s="20">
        <v>23.95</v>
      </c>
      <c r="G272" s="18"/>
      <c r="I272" s="21"/>
      <c r="J272" s="21"/>
    </row>
    <row r="273" spans="1:10">
      <c r="A273" s="18"/>
      <c r="B273" s="18">
        <v>13.56</v>
      </c>
      <c r="C273" s="39"/>
      <c r="D273" s="18">
        <v>23.18</v>
      </c>
      <c r="E273" s="18"/>
      <c r="F273" s="20">
        <v>24.01</v>
      </c>
      <c r="G273" s="18"/>
      <c r="I273" s="21"/>
      <c r="J273" s="21"/>
    </row>
    <row r="274" spans="1:10">
      <c r="A274" s="18" t="s">
        <v>62</v>
      </c>
      <c r="B274" s="18">
        <v>15.2</v>
      </c>
      <c r="C274" s="39">
        <f>AVERAGE(B274:B275)</f>
        <v>15.315</v>
      </c>
      <c r="D274" s="18">
        <v>27.19</v>
      </c>
      <c r="E274" s="18">
        <f>AVERAGE(D274:D276)</f>
        <v>27.37</v>
      </c>
      <c r="F274" s="20">
        <v>22.61</v>
      </c>
      <c r="G274" s="18">
        <f>AVERAGE(F276:F277,F274)</f>
        <v>22.599999999999998</v>
      </c>
      <c r="I274" s="21">
        <f t="shared" si="17"/>
        <v>3.6808222424217278E-4</v>
      </c>
      <c r="J274" s="21">
        <f t="shared" si="18"/>
        <v>7.3615502972964146E-3</v>
      </c>
    </row>
    <row r="275" spans="1:10">
      <c r="A275" s="18"/>
      <c r="B275" s="18">
        <v>15.43</v>
      </c>
      <c r="C275" s="39"/>
      <c r="D275" s="18">
        <v>27.43</v>
      </c>
      <c r="E275" s="18"/>
      <c r="F275" s="20">
        <v>22.32</v>
      </c>
      <c r="G275" s="18"/>
      <c r="I275" s="21"/>
    </row>
    <row r="276" spans="1:10">
      <c r="A276" s="18"/>
      <c r="B276" s="18">
        <v>14.45</v>
      </c>
      <c r="C276" s="39"/>
      <c r="D276" s="18">
        <v>27.49</v>
      </c>
      <c r="E276" s="18"/>
      <c r="F276" s="20">
        <v>22.67</v>
      </c>
      <c r="G276" s="18"/>
      <c r="H276" s="29" t="s">
        <v>65</v>
      </c>
      <c r="I276" s="30">
        <f>AVERAGE(I246:I274)</f>
        <v>1.3646993591559003E-2</v>
      </c>
      <c r="J276" s="30">
        <f>AVERAGE(J246:J274)</f>
        <v>1.3013635054226043E-2</v>
      </c>
    </row>
    <row r="277" spans="1:10">
      <c r="A277" s="18"/>
      <c r="B277" s="18">
        <v>15</v>
      </c>
      <c r="C277" s="39"/>
      <c r="D277" s="18">
        <v>26.47</v>
      </c>
      <c r="E277" s="18"/>
      <c r="F277" s="20">
        <v>22.52</v>
      </c>
      <c r="G277" s="18"/>
      <c r="I277" s="21"/>
    </row>
  </sheetData>
  <mergeCells count="20">
    <mergeCell ref="N19:N25"/>
    <mergeCell ref="Q19:Q25"/>
    <mergeCell ref="R6:S6"/>
    <mergeCell ref="N8:N17"/>
    <mergeCell ref="Q8:Q17"/>
    <mergeCell ref="Q83:Q89"/>
    <mergeCell ref="Q71:R71"/>
    <mergeCell ref="N73:N81"/>
    <mergeCell ref="Q73:Q81"/>
    <mergeCell ref="N83:N89"/>
    <mergeCell ref="R146:S146"/>
    <mergeCell ref="N149:N157"/>
    <mergeCell ref="Q149:Q157"/>
    <mergeCell ref="N159:N165"/>
    <mergeCell ref="Q159:Q165"/>
    <mergeCell ref="R209:S209"/>
    <mergeCell ref="N211:N220"/>
    <mergeCell ref="Q211:Q220"/>
    <mergeCell ref="N222:N229"/>
    <mergeCell ref="Q222:Q2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6"/>
  <sheetViews>
    <sheetView zoomScale="90" zoomScaleNormal="90" workbookViewId="0">
      <selection activeCell="J17" sqref="J17"/>
    </sheetView>
  </sheetViews>
  <sheetFormatPr defaultRowHeight="15"/>
  <cols>
    <col min="1" max="1" width="4.28515625" style="1" customWidth="1"/>
    <col min="2" max="2" width="12.42578125" style="1" customWidth="1"/>
    <col min="3" max="3" width="8.42578125" style="1" customWidth="1"/>
    <col min="4" max="4" width="11" style="1" customWidth="1"/>
    <col min="5" max="5" width="9.140625" style="1"/>
    <col min="6" max="6" width="9.28515625" style="1" bestFit="1" customWidth="1"/>
    <col min="7" max="7" width="9.140625" style="1"/>
    <col min="8" max="8" width="9.28515625" style="1" bestFit="1" customWidth="1"/>
    <col min="9" max="9" width="15.7109375" style="1" customWidth="1"/>
    <col min="10" max="10" width="9.140625" style="1"/>
    <col min="11" max="11" width="9.140625" style="1" customWidth="1"/>
    <col min="12" max="16384" width="9.140625" style="1"/>
  </cols>
  <sheetData>
    <row r="1" spans="1:27" ht="23.25">
      <c r="A1" s="38" t="s">
        <v>111</v>
      </c>
      <c r="I1" s="19"/>
      <c r="J1" s="19"/>
    </row>
    <row r="2" spans="1:27">
      <c r="A2" s="1" t="s">
        <v>113</v>
      </c>
      <c r="I2" s="19"/>
      <c r="J2" s="19"/>
    </row>
    <row r="3" spans="1:27">
      <c r="A3" s="1" t="s">
        <v>112</v>
      </c>
      <c r="I3" s="19"/>
      <c r="J3" s="19"/>
    </row>
    <row r="6" spans="1:27">
      <c r="A6" s="8" t="s">
        <v>0</v>
      </c>
      <c r="B6" s="42" t="s">
        <v>4</v>
      </c>
      <c r="C6" s="8" t="s">
        <v>5</v>
      </c>
      <c r="D6" s="8" t="s">
        <v>6</v>
      </c>
      <c r="E6" s="43" t="s">
        <v>3</v>
      </c>
      <c r="F6" s="43" t="s">
        <v>1</v>
      </c>
      <c r="G6" s="44" t="s">
        <v>2</v>
      </c>
      <c r="H6" s="43" t="s">
        <v>1</v>
      </c>
      <c r="I6" s="43" t="s">
        <v>23</v>
      </c>
      <c r="J6" s="18" t="s">
        <v>12</v>
      </c>
      <c r="K6" s="43" t="s">
        <v>1</v>
      </c>
      <c r="L6" s="18" t="s">
        <v>13</v>
      </c>
      <c r="M6" s="43" t="s">
        <v>1</v>
      </c>
      <c r="N6" s="18" t="s">
        <v>14</v>
      </c>
      <c r="O6" s="43" t="s">
        <v>1</v>
      </c>
      <c r="P6" s="18" t="s">
        <v>15</v>
      </c>
      <c r="Q6" s="43" t="s">
        <v>1</v>
      </c>
      <c r="R6" s="18" t="s">
        <v>16</v>
      </c>
      <c r="S6" s="43" t="s">
        <v>1</v>
      </c>
      <c r="T6" s="18" t="s">
        <v>17</v>
      </c>
      <c r="U6" s="43" t="s">
        <v>1</v>
      </c>
      <c r="V6" s="18" t="s">
        <v>18</v>
      </c>
      <c r="W6" s="43" t="s">
        <v>1</v>
      </c>
      <c r="X6" s="18" t="s">
        <v>19</v>
      </c>
      <c r="Y6" s="43" t="s">
        <v>1</v>
      </c>
      <c r="Z6" s="2" t="s">
        <v>20</v>
      </c>
      <c r="AA6" s="43" t="s">
        <v>1</v>
      </c>
    </row>
    <row r="7" spans="1:27">
      <c r="A7" s="40">
        <v>1</v>
      </c>
      <c r="B7" s="15" t="s">
        <v>153</v>
      </c>
      <c r="C7" s="40" t="s">
        <v>7</v>
      </c>
      <c r="D7" s="40" t="s">
        <v>8</v>
      </c>
      <c r="E7" s="9">
        <v>17.02</v>
      </c>
      <c r="F7" s="41">
        <f>AVERAGE(E7:E8)</f>
        <v>17.060000000000002</v>
      </c>
      <c r="G7" s="1">
        <v>23.58</v>
      </c>
      <c r="H7" s="41">
        <f>AVERAGE(G7:G8)</f>
        <v>23.659999999999997</v>
      </c>
      <c r="I7" s="10">
        <f>GEOMEAN(F7,H7)</f>
        <v>20.090783956829558</v>
      </c>
      <c r="J7" s="11">
        <v>25.83</v>
      </c>
      <c r="K7" s="41">
        <f>AVERAGE(J7:J8)</f>
        <v>25.759999999999998</v>
      </c>
      <c r="L7" s="1">
        <v>28.47</v>
      </c>
      <c r="M7" s="41">
        <f t="shared" ref="M7:U7" si="0">AVERAGE(L7:L8)</f>
        <v>28.33</v>
      </c>
      <c r="N7" s="5">
        <v>27.1</v>
      </c>
      <c r="O7" s="41">
        <f t="shared" si="0"/>
        <v>27.18</v>
      </c>
      <c r="P7" s="4">
        <v>28.98</v>
      </c>
      <c r="Q7" s="41">
        <f t="shared" si="0"/>
        <v>28.939999999999998</v>
      </c>
      <c r="R7" s="4">
        <v>23.87</v>
      </c>
      <c r="S7" s="41">
        <f t="shared" si="0"/>
        <v>23.82</v>
      </c>
      <c r="T7" s="3">
        <v>27.72</v>
      </c>
      <c r="U7" s="41">
        <f t="shared" si="0"/>
        <v>27.655000000000001</v>
      </c>
      <c r="V7" s="12">
        <v>24.15</v>
      </c>
      <c r="W7" s="41">
        <f>AVERAGE(V7:V8)</f>
        <v>24.215</v>
      </c>
      <c r="X7" s="13">
        <v>27.95</v>
      </c>
      <c r="Y7" s="41">
        <f>AVERAGE(X7:X8)</f>
        <v>27.975000000000001</v>
      </c>
      <c r="Z7" s="14">
        <v>29.98</v>
      </c>
      <c r="AA7" s="41">
        <f>AVERAGE(Z7:Z8)</f>
        <v>30.035</v>
      </c>
    </row>
    <row r="8" spans="1:27">
      <c r="A8" s="8"/>
      <c r="B8" s="15" t="s">
        <v>153</v>
      </c>
      <c r="C8" s="8" t="s">
        <v>7</v>
      </c>
      <c r="D8" s="8" t="s">
        <v>8</v>
      </c>
      <c r="E8" s="9">
        <v>17.100000000000001</v>
      </c>
      <c r="F8" s="2"/>
      <c r="G8" s="1">
        <v>23.74</v>
      </c>
      <c r="H8" s="2"/>
      <c r="I8" s="10"/>
      <c r="J8" s="11">
        <v>25.69</v>
      </c>
      <c r="K8" s="2"/>
      <c r="L8" s="1">
        <v>28.19</v>
      </c>
      <c r="M8" s="2"/>
      <c r="N8" s="5">
        <v>27.26</v>
      </c>
      <c r="O8" s="2"/>
      <c r="P8" s="4">
        <v>28.9</v>
      </c>
      <c r="Q8" s="2"/>
      <c r="R8" s="4">
        <v>23.77</v>
      </c>
      <c r="S8" s="2"/>
      <c r="T8" s="3">
        <v>27.59</v>
      </c>
      <c r="U8" s="2"/>
      <c r="V8" s="12">
        <v>24.28</v>
      </c>
      <c r="W8" s="2"/>
      <c r="X8" s="13">
        <v>28</v>
      </c>
      <c r="Y8" s="2"/>
      <c r="Z8" s="14">
        <v>30.09</v>
      </c>
      <c r="AA8" s="2"/>
    </row>
    <row r="9" spans="1:27">
      <c r="A9" s="8">
        <v>2</v>
      </c>
      <c r="B9" s="15" t="s">
        <v>154</v>
      </c>
      <c r="C9" s="8" t="s">
        <v>7</v>
      </c>
      <c r="D9" s="8" t="s">
        <v>8</v>
      </c>
      <c r="E9" s="9">
        <v>17.87</v>
      </c>
      <c r="F9" s="2">
        <f>AVERAGE(E9:E10)</f>
        <v>17.920000000000002</v>
      </c>
      <c r="G9" s="1">
        <v>24.22</v>
      </c>
      <c r="H9" s="2">
        <f>AVERAGE(G9:G10)</f>
        <v>24.35</v>
      </c>
      <c r="I9" s="10">
        <f>GEOMEAN(F9,H9)</f>
        <v>20.889040188577361</v>
      </c>
      <c r="J9" s="11">
        <v>29.8</v>
      </c>
      <c r="K9" s="2">
        <f>AVERAGE(J9:J10)</f>
        <v>29.66</v>
      </c>
      <c r="L9" s="1">
        <v>28.84</v>
      </c>
      <c r="M9" s="2">
        <f t="shared" ref="M9:U9" si="1">AVERAGE(L9:L10)</f>
        <v>28.895</v>
      </c>
      <c r="N9" s="5">
        <v>27.22</v>
      </c>
      <c r="O9" s="2">
        <f t="shared" si="1"/>
        <v>27.4</v>
      </c>
      <c r="P9" s="4">
        <v>29.19</v>
      </c>
      <c r="Q9" s="2">
        <f t="shared" si="1"/>
        <v>29.15</v>
      </c>
      <c r="R9" s="4">
        <v>23.57</v>
      </c>
      <c r="S9" s="2">
        <f t="shared" si="1"/>
        <v>23.509999999999998</v>
      </c>
      <c r="T9" s="3">
        <v>27.55</v>
      </c>
      <c r="U9" s="2">
        <f t="shared" si="1"/>
        <v>27.450000000000003</v>
      </c>
      <c r="V9" s="12">
        <v>24.85</v>
      </c>
      <c r="W9" s="2">
        <f>AVERAGE(V9:V10)</f>
        <v>24.885000000000002</v>
      </c>
      <c r="X9" s="13">
        <v>27.76</v>
      </c>
      <c r="Y9" s="2">
        <f>AVERAGE(X9:X10)</f>
        <v>27.885000000000002</v>
      </c>
      <c r="Z9" s="14">
        <v>30.52</v>
      </c>
      <c r="AA9" s="2">
        <f>AVERAGE(Z9:Z10)</f>
        <v>30.634999999999998</v>
      </c>
    </row>
    <row r="10" spans="1:27">
      <c r="A10" s="8"/>
      <c r="B10" s="15" t="s">
        <v>154</v>
      </c>
      <c r="C10" s="8" t="s">
        <v>7</v>
      </c>
      <c r="D10" s="8" t="s">
        <v>8</v>
      </c>
      <c r="E10" s="9">
        <v>17.97</v>
      </c>
      <c r="F10" s="2"/>
      <c r="G10" s="1">
        <v>24.48</v>
      </c>
      <c r="H10" s="2"/>
      <c r="I10" s="10"/>
      <c r="J10" s="11">
        <v>29.52</v>
      </c>
      <c r="K10" s="2"/>
      <c r="L10" s="1">
        <v>28.95</v>
      </c>
      <c r="M10" s="2"/>
      <c r="N10" s="5">
        <v>27.58</v>
      </c>
      <c r="O10" s="2"/>
      <c r="P10" s="4">
        <v>29.11</v>
      </c>
      <c r="Q10" s="2"/>
      <c r="R10" s="4">
        <v>23.45</v>
      </c>
      <c r="S10" s="2"/>
      <c r="T10" s="3">
        <v>27.35</v>
      </c>
      <c r="U10" s="2"/>
      <c r="V10" s="12">
        <v>24.92</v>
      </c>
      <c r="W10" s="2"/>
      <c r="X10" s="13">
        <v>28.01</v>
      </c>
      <c r="Y10" s="2"/>
      <c r="Z10" s="14">
        <v>30.75</v>
      </c>
      <c r="AA10" s="2"/>
    </row>
    <row r="11" spans="1:27">
      <c r="A11" s="8">
        <v>3</v>
      </c>
      <c r="B11" s="15" t="s">
        <v>155</v>
      </c>
      <c r="C11" s="8" t="s">
        <v>7</v>
      </c>
      <c r="D11" s="8" t="s">
        <v>8</v>
      </c>
      <c r="E11" s="9">
        <v>17.87</v>
      </c>
      <c r="F11" s="2">
        <f>AVERAGE(E11:E12)</f>
        <v>17.905000000000001</v>
      </c>
      <c r="G11" s="1">
        <v>23.48</v>
      </c>
      <c r="H11" s="2">
        <f>AVERAGE(G11:G12)</f>
        <v>23.575000000000003</v>
      </c>
      <c r="I11" s="10">
        <f>GEOMEAN(F11,H11)</f>
        <v>20.545324893999609</v>
      </c>
      <c r="J11" s="11">
        <v>26.48</v>
      </c>
      <c r="K11" s="2">
        <f>AVERAGE(J11:J12)</f>
        <v>26.37</v>
      </c>
      <c r="L11" s="1">
        <v>28.9</v>
      </c>
      <c r="M11" s="2">
        <f>AVERAGE(L11:L12)</f>
        <v>28.939999999999998</v>
      </c>
      <c r="N11" s="5">
        <v>26.46</v>
      </c>
      <c r="O11" s="2">
        <f>AVERAGE(N11:N12)</f>
        <v>26.61</v>
      </c>
      <c r="P11" s="4">
        <v>30.32</v>
      </c>
      <c r="Q11" s="2">
        <f>AVERAGE(P11:P12)</f>
        <v>30.285</v>
      </c>
      <c r="R11" s="4">
        <v>25.18</v>
      </c>
      <c r="S11" s="2">
        <f>AVERAGE(R11:R12)</f>
        <v>25.119999999999997</v>
      </c>
      <c r="T11" s="3">
        <v>26.78</v>
      </c>
      <c r="U11" s="2">
        <f>AVERAGE(T11:T12)</f>
        <v>26.78</v>
      </c>
      <c r="V11" s="12">
        <v>24.54</v>
      </c>
      <c r="W11" s="2">
        <f>AVERAGE(V11:V12)</f>
        <v>24.555</v>
      </c>
      <c r="X11" s="13">
        <v>28.52</v>
      </c>
      <c r="Y11" s="2">
        <f>AVERAGE(X11:X12)</f>
        <v>28.564999999999998</v>
      </c>
      <c r="Z11" s="14">
        <v>31.66</v>
      </c>
      <c r="AA11" s="2">
        <f>AVERAGE(Z11:Z12)</f>
        <v>31.79</v>
      </c>
    </row>
    <row r="12" spans="1:27">
      <c r="A12" s="8"/>
      <c r="B12" s="15" t="s">
        <v>155</v>
      </c>
      <c r="C12" s="8" t="s">
        <v>7</v>
      </c>
      <c r="D12" s="8" t="s">
        <v>8</v>
      </c>
      <c r="E12" s="9">
        <v>17.940000000000001</v>
      </c>
      <c r="F12" s="2"/>
      <c r="G12" s="1">
        <v>23.67</v>
      </c>
      <c r="H12" s="2"/>
      <c r="I12" s="10"/>
      <c r="J12" s="11">
        <v>26.26</v>
      </c>
      <c r="K12" s="2"/>
      <c r="L12" s="1">
        <v>28.98</v>
      </c>
      <c r="M12" s="2"/>
      <c r="N12" s="5">
        <v>26.76</v>
      </c>
      <c r="O12" s="2"/>
      <c r="P12" s="4">
        <v>30.25</v>
      </c>
      <c r="Q12" s="2"/>
      <c r="R12" s="4">
        <v>25.06</v>
      </c>
      <c r="S12" s="2"/>
      <c r="T12" s="3">
        <v>26.78</v>
      </c>
      <c r="U12" s="2"/>
      <c r="V12" s="12">
        <v>24.57</v>
      </c>
      <c r="W12" s="2"/>
      <c r="X12" s="13">
        <v>28.61</v>
      </c>
      <c r="Y12" s="2"/>
      <c r="Z12" s="14">
        <v>31.92</v>
      </c>
      <c r="AA12" s="2"/>
    </row>
    <row r="13" spans="1:27">
      <c r="A13" s="8">
        <v>4</v>
      </c>
      <c r="B13" s="15" t="s">
        <v>156</v>
      </c>
      <c r="C13" s="8" t="s">
        <v>7</v>
      </c>
      <c r="D13" s="8" t="s">
        <v>8</v>
      </c>
      <c r="E13" s="9">
        <v>17.32</v>
      </c>
      <c r="F13" s="2">
        <f>AVERAGE(E13:E14)</f>
        <v>17.52</v>
      </c>
      <c r="G13" s="1">
        <v>23.27</v>
      </c>
      <c r="H13" s="2">
        <f>AVERAGE(G13:G14)</f>
        <v>23.414999999999999</v>
      </c>
      <c r="I13" s="10">
        <f>GEOMEAN(F13,H13)</f>
        <v>20.254155129256812</v>
      </c>
      <c r="J13" s="11">
        <v>24.09</v>
      </c>
      <c r="K13" s="2">
        <f>AVERAGE(J13:J14)</f>
        <v>23.555</v>
      </c>
      <c r="L13" s="1">
        <v>27.08</v>
      </c>
      <c r="M13" s="2">
        <f>AVERAGE(L13:L14)</f>
        <v>27.064999999999998</v>
      </c>
      <c r="N13" s="5">
        <v>26.54</v>
      </c>
      <c r="O13" s="2">
        <f>AVERAGE(N13:N14)</f>
        <v>26.655000000000001</v>
      </c>
      <c r="P13" s="4">
        <v>29.24</v>
      </c>
      <c r="Q13" s="2">
        <f>AVERAGE(P13:P14)</f>
        <v>29.17</v>
      </c>
      <c r="R13" s="4">
        <v>26.01</v>
      </c>
      <c r="S13" s="2">
        <f>AVERAGE(R13:R14)</f>
        <v>26.060000000000002</v>
      </c>
      <c r="T13" s="3">
        <v>27.62</v>
      </c>
      <c r="U13" s="2">
        <f>AVERAGE(T13:T14)</f>
        <v>27.524999999999999</v>
      </c>
      <c r="V13" s="12">
        <v>24.23</v>
      </c>
      <c r="W13" s="2">
        <f>AVERAGE(V13:V14)</f>
        <v>24.29</v>
      </c>
      <c r="X13" s="13">
        <v>27.72</v>
      </c>
      <c r="Y13" s="2">
        <f>AVERAGE(X13:X14)</f>
        <v>27.64</v>
      </c>
      <c r="Z13" s="14">
        <v>30.16</v>
      </c>
      <c r="AA13" s="2">
        <f>AVERAGE(Z13:Z14)</f>
        <v>30.33</v>
      </c>
    </row>
    <row r="14" spans="1:27">
      <c r="A14" s="8"/>
      <c r="B14" s="15" t="s">
        <v>156</v>
      </c>
      <c r="C14" s="8" t="s">
        <v>7</v>
      </c>
      <c r="D14" s="8" t="s">
        <v>8</v>
      </c>
      <c r="E14" s="9">
        <v>17.72</v>
      </c>
      <c r="F14" s="2"/>
      <c r="G14" s="1">
        <v>23.56</v>
      </c>
      <c r="H14" s="2"/>
      <c r="I14" s="10"/>
      <c r="J14" s="11">
        <v>23.02</v>
      </c>
      <c r="K14" s="2"/>
      <c r="L14" s="1">
        <v>27.05</v>
      </c>
      <c r="M14" s="2"/>
      <c r="N14" s="5">
        <v>26.77</v>
      </c>
      <c r="O14" s="2"/>
      <c r="P14" s="4">
        <v>29.1</v>
      </c>
      <c r="Q14" s="2"/>
      <c r="R14" s="4">
        <v>26.11</v>
      </c>
      <c r="S14" s="2"/>
      <c r="T14" s="3">
        <v>27.43</v>
      </c>
      <c r="U14" s="2"/>
      <c r="V14" s="12">
        <v>24.35</v>
      </c>
      <c r="W14" s="2"/>
      <c r="X14" s="13">
        <v>27.56</v>
      </c>
      <c r="Y14" s="2"/>
      <c r="Z14" s="14">
        <v>30.5</v>
      </c>
      <c r="AA14" s="2"/>
    </row>
    <row r="15" spans="1:27">
      <c r="A15" s="8">
        <v>5</v>
      </c>
      <c r="B15" s="15" t="s">
        <v>157</v>
      </c>
      <c r="C15" s="8" t="s">
        <v>7</v>
      </c>
      <c r="D15" s="8" t="s">
        <v>8</v>
      </c>
      <c r="E15" s="9">
        <v>17.690000000000001</v>
      </c>
      <c r="F15" s="2">
        <f>AVERAGE(E15:E16)</f>
        <v>17.664999999999999</v>
      </c>
      <c r="G15" s="1">
        <v>23.84</v>
      </c>
      <c r="H15" s="2">
        <f>AVERAGE(G15:G16)</f>
        <v>23.880000000000003</v>
      </c>
      <c r="I15" s="10">
        <f>GEOMEAN(F15,H15)</f>
        <v>20.538748744750738</v>
      </c>
      <c r="J15" s="11">
        <v>28.56</v>
      </c>
      <c r="K15" s="2">
        <f>AVERAGE(J15:J16)</f>
        <v>28.41</v>
      </c>
      <c r="L15" s="1">
        <v>30.58</v>
      </c>
      <c r="M15" s="2">
        <f>AVERAGE(L15:L16)</f>
        <v>30.734999999999999</v>
      </c>
      <c r="N15" s="5">
        <v>26.31</v>
      </c>
      <c r="O15" s="2">
        <f>AVERAGE(N15:N16)</f>
        <v>26.33</v>
      </c>
      <c r="P15" s="4">
        <v>28.14</v>
      </c>
      <c r="Q15" s="2">
        <f>AVERAGE(P15:P16)</f>
        <v>27.950000000000003</v>
      </c>
      <c r="R15" s="4">
        <v>25.36</v>
      </c>
      <c r="S15" s="2">
        <f>AVERAGE(R15:R16)</f>
        <v>25.484999999999999</v>
      </c>
      <c r="T15" s="3">
        <v>27.07</v>
      </c>
      <c r="U15" s="2">
        <f>AVERAGE(T15:T16)</f>
        <v>27.14</v>
      </c>
      <c r="V15" s="12">
        <v>24.66</v>
      </c>
      <c r="W15" s="2">
        <f>AVERAGE(V15:V16)</f>
        <v>24.73</v>
      </c>
      <c r="X15" s="13">
        <v>27.86</v>
      </c>
      <c r="Y15" s="2">
        <f>AVERAGE(X15:X16)</f>
        <v>27.86</v>
      </c>
      <c r="Z15" s="14">
        <v>31.25</v>
      </c>
      <c r="AA15" s="2">
        <f>AVERAGE(Z15:Z16)</f>
        <v>31.11</v>
      </c>
    </row>
    <row r="16" spans="1:27">
      <c r="A16" s="8"/>
      <c r="B16" s="15" t="s">
        <v>157</v>
      </c>
      <c r="C16" s="8" t="s">
        <v>7</v>
      </c>
      <c r="D16" s="8" t="s">
        <v>8</v>
      </c>
      <c r="E16" s="9">
        <v>17.64</v>
      </c>
      <c r="F16" s="2"/>
      <c r="G16" s="1">
        <v>23.92</v>
      </c>
      <c r="H16" s="2"/>
      <c r="I16" s="10"/>
      <c r="J16" s="11">
        <v>28.26</v>
      </c>
      <c r="K16" s="2"/>
      <c r="L16" s="1">
        <v>30.89</v>
      </c>
      <c r="M16" s="2"/>
      <c r="N16" s="5">
        <v>26.35</v>
      </c>
      <c r="O16" s="2"/>
      <c r="P16" s="4">
        <v>27.76</v>
      </c>
      <c r="Q16" s="2"/>
      <c r="R16" s="4">
        <v>25.61</v>
      </c>
      <c r="S16" s="2"/>
      <c r="T16" s="3">
        <v>27.21</v>
      </c>
      <c r="U16" s="2"/>
      <c r="V16" s="12">
        <v>24.8</v>
      </c>
      <c r="W16" s="2"/>
      <c r="X16" s="13">
        <v>27.86</v>
      </c>
      <c r="Y16" s="2"/>
      <c r="Z16" s="14">
        <v>30.97</v>
      </c>
      <c r="AA16" s="2"/>
    </row>
    <row r="17" spans="1:27">
      <c r="A17" s="8">
        <v>6</v>
      </c>
      <c r="B17" s="15" t="s">
        <v>158</v>
      </c>
      <c r="C17" s="8" t="s">
        <v>7</v>
      </c>
      <c r="D17" s="8" t="s">
        <v>8</v>
      </c>
      <c r="E17" s="9">
        <v>18.78</v>
      </c>
      <c r="F17" s="2">
        <f>AVERAGE(E17:E18)</f>
        <v>18.755000000000003</v>
      </c>
      <c r="G17" s="1">
        <v>24.96</v>
      </c>
      <c r="H17" s="2">
        <f>AVERAGE(G17:G18)</f>
        <v>24.914999999999999</v>
      </c>
      <c r="I17" s="10">
        <f>GEOMEAN(F17,H17)</f>
        <v>21.616679324077509</v>
      </c>
      <c r="J17" s="11">
        <v>27.82</v>
      </c>
      <c r="K17" s="2">
        <f>AVERAGE(J17:J18)</f>
        <v>27.695</v>
      </c>
      <c r="L17" s="1">
        <v>29.54</v>
      </c>
      <c r="M17" s="2">
        <f>AVERAGE(L17:L18)</f>
        <v>29.555</v>
      </c>
      <c r="N17" s="5">
        <v>28.48</v>
      </c>
      <c r="O17" s="2">
        <f>AVERAGE(N17:N18)</f>
        <v>28.54</v>
      </c>
      <c r="P17" s="4">
        <v>28.66</v>
      </c>
      <c r="Q17" s="2">
        <f>AVERAGE(P17:P18)</f>
        <v>28.57</v>
      </c>
      <c r="R17" s="4">
        <v>27.21</v>
      </c>
      <c r="S17" s="2">
        <f>AVERAGE(R17:R18)</f>
        <v>27.240000000000002</v>
      </c>
      <c r="T17" s="3">
        <v>28.54</v>
      </c>
      <c r="U17" s="2">
        <f>AVERAGE(T17:T18)</f>
        <v>28.524999999999999</v>
      </c>
      <c r="V17" s="12">
        <v>26.53</v>
      </c>
      <c r="W17" s="2">
        <f>AVERAGE(V17:V18)</f>
        <v>26.58</v>
      </c>
      <c r="X17" s="13">
        <v>28.94</v>
      </c>
      <c r="Y17" s="2">
        <f>AVERAGE(X17:X18)</f>
        <v>28.995000000000001</v>
      </c>
      <c r="Z17" s="14">
        <v>32.58</v>
      </c>
      <c r="AA17" s="2">
        <f>AVERAGE(Z17:Z18)</f>
        <v>32.524999999999999</v>
      </c>
    </row>
    <row r="18" spans="1:27">
      <c r="A18" s="8"/>
      <c r="B18" s="15" t="s">
        <v>158</v>
      </c>
      <c r="C18" s="8" t="s">
        <v>7</v>
      </c>
      <c r="D18" s="8" t="s">
        <v>8</v>
      </c>
      <c r="E18" s="9">
        <v>18.73</v>
      </c>
      <c r="F18" s="2"/>
      <c r="G18" s="1">
        <v>24.87</v>
      </c>
      <c r="H18" s="2"/>
      <c r="I18" s="10"/>
      <c r="J18" s="11">
        <v>27.57</v>
      </c>
      <c r="K18" s="2"/>
      <c r="L18" s="1">
        <v>29.57</v>
      </c>
      <c r="M18" s="2"/>
      <c r="N18" s="5">
        <v>28.6</v>
      </c>
      <c r="O18" s="2"/>
      <c r="P18" s="4">
        <v>28.48</v>
      </c>
      <c r="Q18" s="2"/>
      <c r="R18" s="4">
        <v>27.27</v>
      </c>
      <c r="S18" s="2"/>
      <c r="T18" s="3">
        <v>28.51</v>
      </c>
      <c r="U18" s="2"/>
      <c r="V18" s="12">
        <v>26.63</v>
      </c>
      <c r="W18" s="2"/>
      <c r="X18" s="13">
        <v>29.05</v>
      </c>
      <c r="Y18" s="2"/>
      <c r="Z18" s="14">
        <v>32.47</v>
      </c>
      <c r="AA18" s="2"/>
    </row>
    <row r="19" spans="1:27">
      <c r="A19" s="8">
        <v>7</v>
      </c>
      <c r="B19" s="15" t="s">
        <v>159</v>
      </c>
      <c r="C19" s="8" t="s">
        <v>7</v>
      </c>
      <c r="D19" s="8" t="s">
        <v>8</v>
      </c>
      <c r="E19" s="9">
        <v>18.88</v>
      </c>
      <c r="F19" s="2">
        <f>AVERAGE(E19:E20)</f>
        <v>18.875</v>
      </c>
      <c r="G19" s="1">
        <v>24.45</v>
      </c>
      <c r="H19" s="2">
        <f>AVERAGE(G19:G20)</f>
        <v>24.295000000000002</v>
      </c>
      <c r="I19" s="10">
        <f>GEOMEAN(F19,H19)</f>
        <v>21.414203814291113</v>
      </c>
      <c r="J19" s="11">
        <v>27.87</v>
      </c>
      <c r="K19" s="2">
        <f>AVERAGE(J19:J20)</f>
        <v>27.89</v>
      </c>
      <c r="L19" s="1">
        <v>29.18</v>
      </c>
      <c r="M19" s="2">
        <f>AVERAGE(L19:L20)</f>
        <v>29.335000000000001</v>
      </c>
      <c r="N19" s="6">
        <v>27.34</v>
      </c>
      <c r="O19" s="2">
        <f>AVERAGE(N19:N20)</f>
        <v>27.560000000000002</v>
      </c>
      <c r="P19" s="4">
        <v>28.31</v>
      </c>
      <c r="Q19" s="2">
        <f>AVERAGE(P19:P20)</f>
        <v>28.18</v>
      </c>
      <c r="R19" s="4">
        <v>24.37</v>
      </c>
      <c r="S19" s="2">
        <f>AVERAGE(R19:R20)</f>
        <v>24.445</v>
      </c>
      <c r="T19" s="3">
        <v>26.96</v>
      </c>
      <c r="U19" s="2">
        <f>AVERAGE(T19:T20)</f>
        <v>26.935000000000002</v>
      </c>
      <c r="V19" s="12">
        <v>24.75</v>
      </c>
      <c r="W19" s="2">
        <f>AVERAGE(V19:V20)</f>
        <v>24.814999999999998</v>
      </c>
      <c r="X19" s="13">
        <v>28.25</v>
      </c>
      <c r="Y19" s="2">
        <f>AVERAGE(X19:X20)</f>
        <v>28.22</v>
      </c>
      <c r="Z19" s="14">
        <v>30.7</v>
      </c>
      <c r="AA19" s="2">
        <f>AVERAGE(Z19:Z20)</f>
        <v>30.91</v>
      </c>
    </row>
    <row r="20" spans="1:27">
      <c r="A20" s="8"/>
      <c r="B20" s="15" t="s">
        <v>159</v>
      </c>
      <c r="C20" s="8" t="s">
        <v>7</v>
      </c>
      <c r="D20" s="8" t="s">
        <v>8</v>
      </c>
      <c r="E20" s="9">
        <v>18.87</v>
      </c>
      <c r="F20" s="2"/>
      <c r="G20" s="1">
        <v>24.14</v>
      </c>
      <c r="H20" s="2"/>
      <c r="I20" s="10"/>
      <c r="J20" s="11">
        <v>27.91</v>
      </c>
      <c r="K20" s="2"/>
      <c r="L20" s="1">
        <v>29.49</v>
      </c>
      <c r="M20" s="2"/>
      <c r="N20" s="6">
        <v>27.78</v>
      </c>
      <c r="O20" s="2"/>
      <c r="P20" s="4">
        <v>28.05</v>
      </c>
      <c r="Q20" s="2"/>
      <c r="R20" s="4">
        <v>24.52</v>
      </c>
      <c r="S20" s="2"/>
      <c r="T20" s="3">
        <v>26.91</v>
      </c>
      <c r="U20" s="2"/>
      <c r="V20" s="12">
        <v>24.88</v>
      </c>
      <c r="W20" s="2"/>
      <c r="X20" s="13">
        <v>28.19</v>
      </c>
      <c r="Y20" s="2"/>
      <c r="Z20" s="14">
        <v>31.12</v>
      </c>
      <c r="AA20" s="2"/>
    </row>
    <row r="21" spans="1:27">
      <c r="A21" s="8">
        <v>8</v>
      </c>
      <c r="B21" s="15" t="s">
        <v>160</v>
      </c>
      <c r="C21" s="8" t="s">
        <v>7</v>
      </c>
      <c r="D21" s="8" t="s">
        <v>8</v>
      </c>
      <c r="E21" s="9">
        <v>17.34</v>
      </c>
      <c r="F21" s="2">
        <f>AVERAGE(E21:E22)</f>
        <v>17.380000000000003</v>
      </c>
      <c r="G21" s="1">
        <v>24.14</v>
      </c>
      <c r="H21" s="2">
        <f>AVERAGE(G21:G22)</f>
        <v>23.515000000000001</v>
      </c>
      <c r="I21" s="10">
        <f>GEOMEAN(F21,H21)</f>
        <v>20.216100019538885</v>
      </c>
      <c r="J21" s="11">
        <v>24.17</v>
      </c>
      <c r="K21" s="2">
        <f>AVERAGE(J21:J22)</f>
        <v>24.08</v>
      </c>
      <c r="L21" s="1">
        <v>27.07</v>
      </c>
      <c r="M21" s="2">
        <f>AVERAGE(L21:L22)</f>
        <v>27.1</v>
      </c>
      <c r="N21" s="5">
        <v>27.19</v>
      </c>
      <c r="O21" s="2">
        <f>AVERAGE(N21:N22)</f>
        <v>27.274999999999999</v>
      </c>
      <c r="P21" s="4">
        <v>28.98</v>
      </c>
      <c r="Q21" s="2">
        <f>AVERAGE(P21:P22)</f>
        <v>28.86</v>
      </c>
      <c r="R21" s="4">
        <v>23.64</v>
      </c>
      <c r="S21" s="2">
        <f>AVERAGE(R21:R22)</f>
        <v>23.64</v>
      </c>
      <c r="T21" s="3">
        <v>26.73</v>
      </c>
      <c r="U21" s="2">
        <f>AVERAGE(T21:T22)</f>
        <v>26.785</v>
      </c>
      <c r="V21" s="12">
        <v>24.73</v>
      </c>
      <c r="W21" s="2">
        <f>AVERAGE(V21:V22)</f>
        <v>24.78</v>
      </c>
      <c r="X21" s="13">
        <v>26.81</v>
      </c>
      <c r="Y21" s="2">
        <f>AVERAGE(X21:X22)</f>
        <v>26.835000000000001</v>
      </c>
      <c r="Z21" s="14">
        <v>29.83</v>
      </c>
      <c r="AA21" s="2">
        <f>AVERAGE(Z21:Z22)</f>
        <v>29.86</v>
      </c>
    </row>
    <row r="22" spans="1:27">
      <c r="A22" s="8"/>
      <c r="B22" s="15" t="s">
        <v>160</v>
      </c>
      <c r="C22" s="8" t="s">
        <v>7</v>
      </c>
      <c r="D22" s="8" t="s">
        <v>8</v>
      </c>
      <c r="E22" s="9">
        <v>17.420000000000002</v>
      </c>
      <c r="F22" s="2"/>
      <c r="G22" s="1">
        <v>22.89</v>
      </c>
      <c r="H22" s="2"/>
      <c r="I22" s="10"/>
      <c r="J22" s="11">
        <v>23.99</v>
      </c>
      <c r="K22" s="2"/>
      <c r="L22" s="1">
        <v>27.13</v>
      </c>
      <c r="M22" s="2"/>
      <c r="N22" s="5">
        <v>27.36</v>
      </c>
      <c r="O22" s="2"/>
      <c r="P22" s="4">
        <v>28.74</v>
      </c>
      <c r="Q22" s="2"/>
      <c r="R22" s="4">
        <v>23.64</v>
      </c>
      <c r="S22" s="2"/>
      <c r="T22" s="3">
        <v>26.84</v>
      </c>
      <c r="U22" s="2"/>
      <c r="V22" s="12">
        <v>24.83</v>
      </c>
      <c r="W22" s="2"/>
      <c r="X22" s="13">
        <v>26.86</v>
      </c>
      <c r="Y22" s="2"/>
      <c r="Z22" s="14">
        <v>29.89</v>
      </c>
      <c r="AA22" s="2"/>
    </row>
    <row r="23" spans="1:27">
      <c r="A23" s="8">
        <v>9</v>
      </c>
      <c r="B23" s="15" t="s">
        <v>161</v>
      </c>
      <c r="C23" s="8" t="s">
        <v>7</v>
      </c>
      <c r="D23" s="8" t="s">
        <v>9</v>
      </c>
      <c r="E23" s="9">
        <v>16.98</v>
      </c>
      <c r="F23" s="2">
        <f>AVERAGE(E23:E24)</f>
        <v>16.895</v>
      </c>
      <c r="G23" s="1">
        <v>23.09</v>
      </c>
      <c r="H23" s="2">
        <f>AVERAGE(G23:G24)</f>
        <v>23.130000000000003</v>
      </c>
      <c r="I23" s="10">
        <f>GEOMEAN(F23,H23)</f>
        <v>19.768190357238066</v>
      </c>
      <c r="J23" s="11">
        <v>24.11</v>
      </c>
      <c r="K23" s="2">
        <f>AVERAGE(J23:J24)</f>
        <v>23.98</v>
      </c>
      <c r="L23" s="1">
        <v>26.12</v>
      </c>
      <c r="M23" s="2">
        <f>AVERAGE(L23:L24)</f>
        <v>26.115000000000002</v>
      </c>
      <c r="N23" s="5">
        <v>27.53</v>
      </c>
      <c r="O23" s="2">
        <f>AVERAGE(N23:N24)</f>
        <v>27.375</v>
      </c>
      <c r="P23" s="4">
        <v>28.6</v>
      </c>
      <c r="Q23" s="2">
        <f>AVERAGE(P23:P24)</f>
        <v>28.630000000000003</v>
      </c>
      <c r="R23" s="4">
        <v>24.59</v>
      </c>
      <c r="S23" s="2">
        <f>AVERAGE(R23:R24)</f>
        <v>24.630000000000003</v>
      </c>
      <c r="T23" s="3">
        <v>27.92</v>
      </c>
      <c r="U23" s="2">
        <f>AVERAGE(T23:T24)</f>
        <v>27.93</v>
      </c>
      <c r="V23" s="12">
        <v>24.04</v>
      </c>
      <c r="W23" s="2">
        <f>AVERAGE(V23:V24)</f>
        <v>24</v>
      </c>
      <c r="X23" s="13">
        <v>27.29</v>
      </c>
      <c r="Y23" s="2">
        <f>AVERAGE(X23:X24)</f>
        <v>27.384999999999998</v>
      </c>
      <c r="Z23" s="14">
        <v>29.77</v>
      </c>
      <c r="AA23" s="2">
        <f>AVERAGE(Z23:Z24)</f>
        <v>29.63</v>
      </c>
    </row>
    <row r="24" spans="1:27">
      <c r="A24" s="8"/>
      <c r="B24" s="15" t="s">
        <v>161</v>
      </c>
      <c r="C24" s="8" t="s">
        <v>7</v>
      </c>
      <c r="D24" s="8" t="s">
        <v>9</v>
      </c>
      <c r="E24" s="9">
        <v>16.809999999999999</v>
      </c>
      <c r="F24" s="2"/>
      <c r="G24" s="1">
        <v>23.17</v>
      </c>
      <c r="H24" s="2"/>
      <c r="I24" s="10"/>
      <c r="J24" s="11">
        <v>23.85</v>
      </c>
      <c r="K24" s="2"/>
      <c r="L24" s="1">
        <v>26.11</v>
      </c>
      <c r="M24" s="2"/>
      <c r="N24" s="5">
        <v>27.22</v>
      </c>
      <c r="O24" s="2"/>
      <c r="P24" s="4">
        <v>28.66</v>
      </c>
      <c r="Q24" s="2"/>
      <c r="R24" s="4">
        <v>24.67</v>
      </c>
      <c r="S24" s="2"/>
      <c r="T24" s="3">
        <v>27.94</v>
      </c>
      <c r="U24" s="2"/>
      <c r="V24" s="12">
        <v>23.96</v>
      </c>
      <c r="W24" s="2"/>
      <c r="X24" s="13">
        <v>27.48</v>
      </c>
      <c r="Y24" s="2"/>
      <c r="Z24" s="14">
        <v>29.49</v>
      </c>
      <c r="AA24" s="2"/>
    </row>
    <row r="25" spans="1:27">
      <c r="A25" s="8">
        <v>10</v>
      </c>
      <c r="B25" s="15" t="s">
        <v>162</v>
      </c>
      <c r="C25" s="8" t="s">
        <v>7</v>
      </c>
      <c r="D25" s="8" t="s">
        <v>9</v>
      </c>
      <c r="E25" s="9">
        <v>17.32</v>
      </c>
      <c r="F25" s="2">
        <f>AVERAGE(E25:E26)</f>
        <v>17.399999999999999</v>
      </c>
      <c r="G25" s="1">
        <v>23.61</v>
      </c>
      <c r="H25" s="2">
        <f>AVERAGE(G25:G26)</f>
        <v>23.674999999999997</v>
      </c>
      <c r="I25" s="10">
        <f>GEOMEAN(F25,H25)</f>
        <v>20.296428257208213</v>
      </c>
      <c r="J25" s="11">
        <v>25.88</v>
      </c>
      <c r="K25" s="2">
        <f>AVERAGE(J25:J26)</f>
        <v>25.814999999999998</v>
      </c>
      <c r="L25" s="1">
        <v>28.21</v>
      </c>
      <c r="M25" s="2">
        <f>AVERAGE(L25:L26)</f>
        <v>28.335000000000001</v>
      </c>
      <c r="N25" s="5">
        <v>27.82</v>
      </c>
      <c r="O25" s="2">
        <f>AVERAGE(N25:N26)</f>
        <v>27.774999999999999</v>
      </c>
      <c r="P25" s="4">
        <v>29.62</v>
      </c>
      <c r="Q25" s="2">
        <f>AVERAGE(P25:P26)</f>
        <v>29.664999999999999</v>
      </c>
      <c r="R25" s="4">
        <v>24.79</v>
      </c>
      <c r="S25" s="2">
        <f>AVERAGE(R25:R26)</f>
        <v>24.765000000000001</v>
      </c>
      <c r="T25" s="3">
        <v>29.47</v>
      </c>
      <c r="U25" s="2">
        <f>AVERAGE(T25:T26)</f>
        <v>29.274999999999999</v>
      </c>
      <c r="V25" s="12">
        <v>24.35</v>
      </c>
      <c r="W25" s="2">
        <f>AVERAGE(V25:V26)</f>
        <v>24.305</v>
      </c>
      <c r="X25" s="13">
        <v>28.67</v>
      </c>
      <c r="Y25" s="2">
        <f>AVERAGE(X25:X26)</f>
        <v>28.68</v>
      </c>
      <c r="Z25" s="14">
        <v>31.7</v>
      </c>
      <c r="AA25" s="2">
        <f>AVERAGE(Z25:Z26)</f>
        <v>31.46</v>
      </c>
    </row>
    <row r="26" spans="1:27">
      <c r="A26" s="8"/>
      <c r="B26" s="15" t="s">
        <v>162</v>
      </c>
      <c r="C26" s="8" t="s">
        <v>7</v>
      </c>
      <c r="D26" s="8" t="s">
        <v>9</v>
      </c>
      <c r="E26" s="9">
        <v>17.48</v>
      </c>
      <c r="F26" s="2"/>
      <c r="G26" s="1">
        <v>23.74</v>
      </c>
      <c r="H26" s="2"/>
      <c r="I26" s="10"/>
      <c r="J26" s="11">
        <v>25.75</v>
      </c>
      <c r="K26" s="2"/>
      <c r="L26" s="1">
        <v>28.46</v>
      </c>
      <c r="M26" s="2"/>
      <c r="N26" s="5">
        <v>27.73</v>
      </c>
      <c r="O26" s="2"/>
      <c r="P26" s="4">
        <v>29.71</v>
      </c>
      <c r="Q26" s="2"/>
      <c r="R26" s="4">
        <v>24.74</v>
      </c>
      <c r="S26" s="2"/>
      <c r="T26" s="3">
        <v>29.08</v>
      </c>
      <c r="U26" s="2"/>
      <c r="V26" s="12">
        <v>24.26</v>
      </c>
      <c r="W26" s="2"/>
      <c r="X26" s="13">
        <v>28.69</v>
      </c>
      <c r="Y26" s="2"/>
      <c r="Z26" s="14">
        <v>31.22</v>
      </c>
      <c r="AA26" s="2"/>
    </row>
    <row r="27" spans="1:27">
      <c r="A27" s="8">
        <v>11</v>
      </c>
      <c r="B27" s="15" t="s">
        <v>163</v>
      </c>
      <c r="C27" s="8" t="s">
        <v>7</v>
      </c>
      <c r="D27" s="8" t="s">
        <v>9</v>
      </c>
      <c r="E27" s="9">
        <v>16.2</v>
      </c>
      <c r="F27" s="2">
        <f>AVERAGE(E27:E28)</f>
        <v>16.259999999999998</v>
      </c>
      <c r="G27" s="1">
        <v>22.89</v>
      </c>
      <c r="H27" s="2">
        <f>AVERAGE(G27:G28)</f>
        <v>22.939999999999998</v>
      </c>
      <c r="I27" s="10">
        <f>GEOMEAN(F27,H27)</f>
        <v>19.313321827174111</v>
      </c>
      <c r="J27" s="11">
        <v>25.49</v>
      </c>
      <c r="K27" s="2">
        <f>AVERAGE(J27:J28)</f>
        <v>25.504999999999999</v>
      </c>
      <c r="L27" s="1">
        <v>27.72</v>
      </c>
      <c r="M27" s="2">
        <f>AVERAGE(L27:L28)</f>
        <v>27.725000000000001</v>
      </c>
      <c r="N27" s="5">
        <v>26.05</v>
      </c>
      <c r="O27" s="2">
        <f>AVERAGE(N27:N28)</f>
        <v>26.11</v>
      </c>
      <c r="P27" s="4">
        <v>29.8</v>
      </c>
      <c r="Q27" s="2">
        <f>AVERAGE(P27:P28)</f>
        <v>29.71</v>
      </c>
      <c r="R27" s="4">
        <v>24.21</v>
      </c>
      <c r="S27" s="2">
        <f>AVERAGE(R27:R28)</f>
        <v>24.105</v>
      </c>
      <c r="T27" s="3">
        <v>27</v>
      </c>
      <c r="U27" s="2">
        <f>AVERAGE(T27:T28)</f>
        <v>26.984999999999999</v>
      </c>
      <c r="V27" s="12">
        <v>23.84</v>
      </c>
      <c r="W27" s="2">
        <f>AVERAGE(V27:V28)</f>
        <v>23.810000000000002</v>
      </c>
      <c r="X27" s="13">
        <v>27.87</v>
      </c>
      <c r="Y27" s="2">
        <f>AVERAGE(X27:X28)</f>
        <v>27.759999999999998</v>
      </c>
      <c r="Z27" s="14">
        <v>30.08</v>
      </c>
      <c r="AA27" s="2">
        <f>AVERAGE(Z27:Z28)</f>
        <v>30.284999999999997</v>
      </c>
    </row>
    <row r="28" spans="1:27">
      <c r="A28" s="8"/>
      <c r="B28" s="15" t="s">
        <v>163</v>
      </c>
      <c r="C28" s="8" t="s">
        <v>7</v>
      </c>
      <c r="D28" s="8" t="s">
        <v>9</v>
      </c>
      <c r="E28" s="9">
        <v>16.32</v>
      </c>
      <c r="F28" s="2"/>
      <c r="G28" s="1">
        <v>22.99</v>
      </c>
      <c r="H28" s="2"/>
      <c r="I28" s="10"/>
      <c r="J28" s="11">
        <v>25.52</v>
      </c>
      <c r="K28" s="2"/>
      <c r="L28" s="1">
        <v>27.73</v>
      </c>
      <c r="M28" s="2"/>
      <c r="N28" s="5">
        <v>26.17</v>
      </c>
      <c r="O28" s="2"/>
      <c r="P28" s="4">
        <v>29.62</v>
      </c>
      <c r="Q28" s="2"/>
      <c r="R28" s="4">
        <v>24</v>
      </c>
      <c r="S28" s="2"/>
      <c r="T28" s="3">
        <v>26.97</v>
      </c>
      <c r="U28" s="2"/>
      <c r="V28" s="12">
        <v>23.78</v>
      </c>
      <c r="W28" s="2"/>
      <c r="X28" s="13">
        <v>27.65</v>
      </c>
      <c r="Y28" s="2"/>
      <c r="Z28" s="14">
        <v>30.49</v>
      </c>
      <c r="AA28" s="2"/>
    </row>
    <row r="29" spans="1:27">
      <c r="A29" s="8">
        <v>12</v>
      </c>
      <c r="B29" s="15" t="s">
        <v>164</v>
      </c>
      <c r="C29" s="8" t="s">
        <v>7</v>
      </c>
      <c r="D29" s="8" t="s">
        <v>9</v>
      </c>
      <c r="E29" s="9">
        <v>17.27</v>
      </c>
      <c r="F29" s="2">
        <f>AVERAGE(E29:E30)</f>
        <v>17.244999999999997</v>
      </c>
      <c r="G29" s="1">
        <v>24.21</v>
      </c>
      <c r="H29" s="2">
        <f>AVERAGE(G29:G30)</f>
        <v>24.315000000000001</v>
      </c>
      <c r="I29" s="10">
        <f>GEOMEAN(F29,H29)</f>
        <v>20.477113444037954</v>
      </c>
      <c r="J29" s="11">
        <v>28.53</v>
      </c>
      <c r="K29" s="2">
        <f>AVERAGE(J29:J30)</f>
        <v>28.594999999999999</v>
      </c>
      <c r="L29" s="1">
        <v>31.43</v>
      </c>
      <c r="M29" s="2">
        <f>AVERAGE(L29:L30)</f>
        <v>31.29</v>
      </c>
      <c r="N29" s="5">
        <v>27.78</v>
      </c>
      <c r="O29" s="2">
        <f>AVERAGE(N29:N30)</f>
        <v>27.755000000000003</v>
      </c>
      <c r="P29" s="4">
        <v>29.46</v>
      </c>
      <c r="Q29" s="2">
        <f>AVERAGE(P29:P30)</f>
        <v>29.48</v>
      </c>
      <c r="R29" s="4">
        <v>25.93</v>
      </c>
      <c r="S29" s="2">
        <f>AVERAGE(R29:R30)</f>
        <v>25.855</v>
      </c>
      <c r="T29" s="3">
        <v>29.9</v>
      </c>
      <c r="U29" s="2">
        <f>AVERAGE(T29:T30)</f>
        <v>29.864999999999998</v>
      </c>
      <c r="V29" s="12">
        <v>24.9</v>
      </c>
      <c r="W29" s="2">
        <f>AVERAGE(V29:V30)</f>
        <v>24.864999999999998</v>
      </c>
      <c r="X29" s="13">
        <v>29.86</v>
      </c>
      <c r="Y29" s="2">
        <f>AVERAGE(X29:X30)</f>
        <v>29.91</v>
      </c>
      <c r="Z29" s="14">
        <v>30.6</v>
      </c>
      <c r="AA29" s="2">
        <f>AVERAGE(Z29:Z30)</f>
        <v>30.565000000000001</v>
      </c>
    </row>
    <row r="30" spans="1:27">
      <c r="A30" s="8"/>
      <c r="B30" s="15" t="s">
        <v>164</v>
      </c>
      <c r="C30" s="8" t="s">
        <v>7</v>
      </c>
      <c r="D30" s="8" t="s">
        <v>9</v>
      </c>
      <c r="E30" s="9">
        <v>17.22</v>
      </c>
      <c r="F30" s="2"/>
      <c r="G30" s="1">
        <v>24.42</v>
      </c>
      <c r="H30" s="2"/>
      <c r="I30" s="10"/>
      <c r="J30" s="11">
        <v>28.66</v>
      </c>
      <c r="K30" s="2"/>
      <c r="L30" s="1">
        <v>31.15</v>
      </c>
      <c r="M30" s="2"/>
      <c r="N30" s="5">
        <v>27.73</v>
      </c>
      <c r="O30" s="2"/>
      <c r="P30" s="4">
        <v>29.5</v>
      </c>
      <c r="Q30" s="2"/>
      <c r="R30" s="4">
        <v>25.78</v>
      </c>
      <c r="S30" s="2"/>
      <c r="T30" s="3">
        <v>29.83</v>
      </c>
      <c r="U30" s="2"/>
      <c r="V30" s="12">
        <v>24.83</v>
      </c>
      <c r="W30" s="2"/>
      <c r="X30" s="13">
        <v>29.96</v>
      </c>
      <c r="Y30" s="2"/>
      <c r="Z30" s="14">
        <v>30.53</v>
      </c>
      <c r="AA30" s="2"/>
    </row>
    <row r="31" spans="1:27">
      <c r="A31" s="8">
        <v>13</v>
      </c>
      <c r="B31" s="15" t="s">
        <v>165</v>
      </c>
      <c r="C31" s="8" t="s">
        <v>7</v>
      </c>
      <c r="D31" s="8" t="s">
        <v>9</v>
      </c>
      <c r="E31" s="9">
        <v>16.739999999999998</v>
      </c>
      <c r="F31" s="2">
        <f>AVERAGE(E31:E32)</f>
        <v>16.79</v>
      </c>
      <c r="G31" s="1">
        <v>22.73</v>
      </c>
      <c r="H31" s="2">
        <f>AVERAGE(G31:G32)</f>
        <v>22.765000000000001</v>
      </c>
      <c r="I31" s="10">
        <f>GEOMEAN(F31,H31)</f>
        <v>19.550558815542843</v>
      </c>
      <c r="J31" s="11">
        <v>26.61</v>
      </c>
      <c r="K31" s="2">
        <f>AVERAGE(J31:J32)</f>
        <v>26.549999999999997</v>
      </c>
      <c r="L31" s="1">
        <v>28.59</v>
      </c>
      <c r="M31" s="2">
        <f>AVERAGE(L31:L32)</f>
        <v>28.555</v>
      </c>
      <c r="N31" s="5">
        <v>27.13</v>
      </c>
      <c r="O31" s="2">
        <f>AVERAGE(N31:N32)</f>
        <v>27.06</v>
      </c>
      <c r="P31" s="4">
        <v>27.89</v>
      </c>
      <c r="Q31" s="2">
        <f>AVERAGE(P31:P32)</f>
        <v>27.895</v>
      </c>
      <c r="R31" s="4">
        <v>24.06</v>
      </c>
      <c r="S31" s="2">
        <f>AVERAGE(R31:R32)</f>
        <v>24.11</v>
      </c>
      <c r="T31" s="3">
        <v>28.58</v>
      </c>
      <c r="U31" s="2">
        <f>AVERAGE(T31:T32)</f>
        <v>28.57</v>
      </c>
      <c r="V31" s="12">
        <v>24.15</v>
      </c>
      <c r="W31" s="2">
        <f>AVERAGE(V31:V32)</f>
        <v>24.145</v>
      </c>
      <c r="X31" s="13">
        <v>27.95</v>
      </c>
      <c r="Y31" s="2">
        <f>AVERAGE(X31:X32)</f>
        <v>27.954999999999998</v>
      </c>
      <c r="Z31" s="14">
        <v>30.34</v>
      </c>
      <c r="AA31" s="2">
        <f>AVERAGE(Z31:Z32)</f>
        <v>30.310000000000002</v>
      </c>
    </row>
    <row r="32" spans="1:27">
      <c r="A32" s="8"/>
      <c r="B32" s="15" t="s">
        <v>165</v>
      </c>
      <c r="C32" s="8" t="s">
        <v>7</v>
      </c>
      <c r="D32" s="8" t="s">
        <v>9</v>
      </c>
      <c r="E32" s="9">
        <v>16.84</v>
      </c>
      <c r="F32" s="2"/>
      <c r="G32" s="1">
        <v>22.8</v>
      </c>
      <c r="H32" s="2"/>
      <c r="I32" s="10"/>
      <c r="J32" s="11">
        <v>26.49</v>
      </c>
      <c r="K32" s="2"/>
      <c r="L32" s="1">
        <v>28.52</v>
      </c>
      <c r="M32" s="2"/>
      <c r="N32" s="5">
        <v>26.99</v>
      </c>
      <c r="O32" s="2"/>
      <c r="P32" s="4">
        <v>27.9</v>
      </c>
      <c r="Q32" s="2"/>
      <c r="R32" s="4">
        <v>24.16</v>
      </c>
      <c r="S32" s="2"/>
      <c r="T32" s="3">
        <v>28.56</v>
      </c>
      <c r="U32" s="2"/>
      <c r="V32" s="12">
        <v>24.14</v>
      </c>
      <c r="W32" s="2"/>
      <c r="X32" s="13">
        <v>27.96</v>
      </c>
      <c r="Y32" s="2"/>
      <c r="Z32" s="14">
        <v>30.28</v>
      </c>
      <c r="AA32" s="2"/>
    </row>
    <row r="33" spans="1:27">
      <c r="A33" s="8">
        <v>14</v>
      </c>
      <c r="B33" s="15" t="s">
        <v>166</v>
      </c>
      <c r="C33" s="8" t="s">
        <v>7</v>
      </c>
      <c r="D33" s="8" t="s">
        <v>9</v>
      </c>
      <c r="E33" s="9">
        <v>17.829999999999998</v>
      </c>
      <c r="F33" s="2">
        <f>AVERAGE(E33:E34)</f>
        <v>17.809999999999999</v>
      </c>
      <c r="G33" s="1">
        <v>23.97</v>
      </c>
      <c r="H33" s="2">
        <f>AVERAGE(G33:G34)</f>
        <v>24.06</v>
      </c>
      <c r="I33" s="10">
        <f>GEOMEAN(F33,H33)</f>
        <v>20.70044927048686</v>
      </c>
      <c r="J33" s="11">
        <v>27.65</v>
      </c>
      <c r="K33" s="2">
        <f>AVERAGE(J33:J34)</f>
        <v>27.6</v>
      </c>
      <c r="L33" s="1">
        <v>29.7</v>
      </c>
      <c r="M33" s="2">
        <f>AVERAGE(L33:L34)</f>
        <v>29.799999999999997</v>
      </c>
      <c r="N33" s="5">
        <v>27.93</v>
      </c>
      <c r="O33" s="2">
        <f>AVERAGE(N33:N34)</f>
        <v>27.92</v>
      </c>
      <c r="P33" s="4">
        <v>29.79</v>
      </c>
      <c r="Q33" s="2">
        <f>AVERAGE(P33:P34)</f>
        <v>29.795000000000002</v>
      </c>
      <c r="R33" s="4">
        <v>25.01</v>
      </c>
      <c r="S33" s="2">
        <f>AVERAGE(R33:R34)</f>
        <v>25.005000000000003</v>
      </c>
      <c r="T33" s="3">
        <v>28.15</v>
      </c>
      <c r="U33" s="2">
        <f>AVERAGE(T33:T34)</f>
        <v>28.1</v>
      </c>
      <c r="V33" s="12">
        <v>24.78</v>
      </c>
      <c r="W33" s="2">
        <f>AVERAGE(V33:V34)</f>
        <v>24.805</v>
      </c>
      <c r="X33" s="13">
        <v>30.1</v>
      </c>
      <c r="Y33" s="2">
        <f>AVERAGE(X33:X34)</f>
        <v>30.020000000000003</v>
      </c>
      <c r="Z33" s="14">
        <v>31.71</v>
      </c>
      <c r="AA33" s="2">
        <f>AVERAGE(Z33:Z34)</f>
        <v>31.66</v>
      </c>
    </row>
    <row r="34" spans="1:27">
      <c r="A34" s="8"/>
      <c r="B34" s="15" t="s">
        <v>166</v>
      </c>
      <c r="C34" s="8" t="s">
        <v>7</v>
      </c>
      <c r="D34" s="8" t="s">
        <v>9</v>
      </c>
      <c r="E34" s="9">
        <v>17.79</v>
      </c>
      <c r="F34" s="2"/>
      <c r="G34" s="1">
        <v>24.15</v>
      </c>
      <c r="H34" s="2"/>
      <c r="I34" s="10"/>
      <c r="J34" s="11">
        <v>27.55</v>
      </c>
      <c r="K34" s="2"/>
      <c r="L34" s="1">
        <v>29.9</v>
      </c>
      <c r="M34" s="2"/>
      <c r="N34" s="5">
        <v>27.91</v>
      </c>
      <c r="O34" s="2"/>
      <c r="P34" s="4">
        <v>29.8</v>
      </c>
      <c r="Q34" s="2"/>
      <c r="R34" s="4">
        <v>25</v>
      </c>
      <c r="S34" s="2"/>
      <c r="T34" s="3">
        <v>28.05</v>
      </c>
      <c r="U34" s="2"/>
      <c r="V34" s="12">
        <v>24.83</v>
      </c>
      <c r="W34" s="2"/>
      <c r="X34" s="13">
        <v>29.94</v>
      </c>
      <c r="Y34" s="2"/>
      <c r="Z34" s="14">
        <v>31.61</v>
      </c>
      <c r="AA34" s="2"/>
    </row>
    <row r="35" spans="1:27">
      <c r="A35" s="8">
        <v>15</v>
      </c>
      <c r="B35" s="15" t="s">
        <v>167</v>
      </c>
      <c r="C35" s="8" t="s">
        <v>7</v>
      </c>
      <c r="D35" s="8" t="s">
        <v>9</v>
      </c>
      <c r="E35" s="9">
        <v>19.87</v>
      </c>
      <c r="F35" s="2">
        <f>AVERAGE(E35:E36)</f>
        <v>19.954999999999998</v>
      </c>
      <c r="G35" s="1">
        <v>24.76</v>
      </c>
      <c r="H35" s="2">
        <f>AVERAGE(G35:G36)</f>
        <v>24.87</v>
      </c>
      <c r="I35" s="10">
        <f>GEOMEAN(F35,H35)</f>
        <v>22.277361827649163</v>
      </c>
      <c r="J35" s="11">
        <v>28.46</v>
      </c>
      <c r="K35" s="2">
        <f>AVERAGE(J35:J36)</f>
        <v>28.405000000000001</v>
      </c>
      <c r="L35" s="1">
        <v>30.66</v>
      </c>
      <c r="M35" s="2">
        <f>AVERAGE(L35:L36)</f>
        <v>30.695</v>
      </c>
      <c r="N35" s="5">
        <v>28.51</v>
      </c>
      <c r="O35" s="2">
        <f>AVERAGE(N35:N36)</f>
        <v>28.515000000000001</v>
      </c>
      <c r="P35" s="4">
        <v>28.86</v>
      </c>
      <c r="Q35" s="2">
        <f>AVERAGE(P35:P36)</f>
        <v>28.939999999999998</v>
      </c>
      <c r="R35" s="4">
        <v>25.67</v>
      </c>
      <c r="S35" s="2">
        <f>AVERAGE(R35:R36)</f>
        <v>25.67</v>
      </c>
      <c r="T35" s="3">
        <v>28.68</v>
      </c>
      <c r="U35" s="2">
        <f>AVERAGE(T35:T36)</f>
        <v>28.77</v>
      </c>
      <c r="V35" s="12">
        <v>25.07</v>
      </c>
      <c r="W35" s="2">
        <f>AVERAGE(V35:V36)</f>
        <v>25.055</v>
      </c>
      <c r="X35" s="13">
        <v>29.73</v>
      </c>
      <c r="Y35" s="2">
        <f>AVERAGE(X35:X36)</f>
        <v>29.75</v>
      </c>
      <c r="Z35" s="14">
        <v>32.58</v>
      </c>
      <c r="AA35" s="2">
        <f>AVERAGE(Z35:Z36)</f>
        <v>32.369999999999997</v>
      </c>
    </row>
    <row r="36" spans="1:27">
      <c r="A36" s="8"/>
      <c r="B36" s="15" t="s">
        <v>167</v>
      </c>
      <c r="C36" s="8" t="s">
        <v>7</v>
      </c>
      <c r="D36" s="8" t="s">
        <v>9</v>
      </c>
      <c r="E36" s="9">
        <v>20.04</v>
      </c>
      <c r="F36" s="2"/>
      <c r="G36" s="1">
        <v>24.98</v>
      </c>
      <c r="H36" s="2"/>
      <c r="I36" s="10"/>
      <c r="J36" s="11">
        <v>28.35</v>
      </c>
      <c r="K36" s="2"/>
      <c r="L36" s="1">
        <v>30.73</v>
      </c>
      <c r="M36" s="2"/>
      <c r="N36" s="5">
        <v>28.52</v>
      </c>
      <c r="O36" s="2"/>
      <c r="P36" s="4">
        <v>29.02</v>
      </c>
      <c r="Q36" s="2"/>
      <c r="R36" s="4">
        <v>25.67</v>
      </c>
      <c r="S36" s="2"/>
      <c r="T36" s="3">
        <v>28.86</v>
      </c>
      <c r="U36" s="2"/>
      <c r="V36" s="12">
        <v>25.04</v>
      </c>
      <c r="W36" s="2"/>
      <c r="X36" s="13">
        <v>29.77</v>
      </c>
      <c r="Y36" s="2"/>
      <c r="Z36" s="14">
        <v>32.159999999999997</v>
      </c>
      <c r="AA36" s="2"/>
    </row>
    <row r="37" spans="1:27">
      <c r="A37" s="8">
        <v>16</v>
      </c>
      <c r="B37" s="15" t="s">
        <v>168</v>
      </c>
      <c r="C37" s="8" t="s">
        <v>7</v>
      </c>
      <c r="D37" s="8" t="s">
        <v>9</v>
      </c>
      <c r="E37" s="9">
        <v>18.04</v>
      </c>
      <c r="F37" s="2">
        <f>AVERAGE(E37:E38)</f>
        <v>18.074999999999999</v>
      </c>
      <c r="G37" s="1">
        <v>23.55</v>
      </c>
      <c r="H37" s="2">
        <f>AVERAGE(G37:G38)</f>
        <v>23.64</v>
      </c>
      <c r="I37" s="10">
        <f>GEOMEAN(F37,H37)</f>
        <v>20.671066735899238</v>
      </c>
      <c r="J37" s="11">
        <v>28.82</v>
      </c>
      <c r="K37" s="2">
        <f>AVERAGE(J37:J38)</f>
        <v>28.824999999999999</v>
      </c>
      <c r="L37" s="1">
        <v>31.74</v>
      </c>
      <c r="M37" s="2">
        <f>AVERAGE(L37:L38)</f>
        <v>31.78</v>
      </c>
      <c r="N37" s="5">
        <v>27.99</v>
      </c>
      <c r="O37" s="2">
        <f>AVERAGE(N37:N38)</f>
        <v>27.9</v>
      </c>
      <c r="P37" s="4">
        <v>29.29</v>
      </c>
      <c r="Q37" s="2">
        <f>AVERAGE(P37:P38)</f>
        <v>29.125</v>
      </c>
      <c r="R37" s="4">
        <v>25.8</v>
      </c>
      <c r="S37" s="2">
        <f>AVERAGE(R37:R38)</f>
        <v>25.755000000000003</v>
      </c>
      <c r="T37" s="3">
        <v>26.98</v>
      </c>
      <c r="U37" s="2">
        <f>AVERAGE(T37:T38)</f>
        <v>26.935000000000002</v>
      </c>
      <c r="V37" s="12">
        <v>24.17</v>
      </c>
      <c r="W37" s="2">
        <f>AVERAGE(V37:V38)</f>
        <v>24.19</v>
      </c>
      <c r="X37" s="13">
        <v>29.91</v>
      </c>
      <c r="Y37" s="2">
        <f>AVERAGE(X37:X38)</f>
        <v>29.759999999999998</v>
      </c>
      <c r="Z37" s="14">
        <v>32.229999999999997</v>
      </c>
      <c r="AA37" s="2">
        <f>AVERAGE(Z37:Z38)</f>
        <v>32.229999999999997</v>
      </c>
    </row>
    <row r="38" spans="1:27">
      <c r="A38" s="8"/>
      <c r="B38" s="15" t="s">
        <v>168</v>
      </c>
      <c r="C38" s="8" t="s">
        <v>7</v>
      </c>
      <c r="D38" s="8" t="s">
        <v>9</v>
      </c>
      <c r="E38" s="9">
        <v>18.11</v>
      </c>
      <c r="F38" s="2"/>
      <c r="G38" s="1">
        <v>23.73</v>
      </c>
      <c r="H38" s="2"/>
      <c r="I38" s="10"/>
      <c r="J38" s="11">
        <v>28.83</v>
      </c>
      <c r="K38" s="2"/>
      <c r="L38" s="1">
        <v>31.82</v>
      </c>
      <c r="M38" s="2"/>
      <c r="N38" s="5">
        <v>27.81</v>
      </c>
      <c r="O38" s="2"/>
      <c r="P38" s="4">
        <v>28.96</v>
      </c>
      <c r="Q38" s="2"/>
      <c r="R38" s="4">
        <v>25.71</v>
      </c>
      <c r="S38" s="2"/>
      <c r="T38" s="3">
        <v>26.89</v>
      </c>
      <c r="U38" s="2"/>
      <c r="V38" s="12">
        <v>24.21</v>
      </c>
      <c r="W38" s="2"/>
      <c r="X38" s="13">
        <v>29.61</v>
      </c>
      <c r="Y38" s="2"/>
      <c r="Z38" s="14"/>
      <c r="AA38" s="2"/>
    </row>
    <row r="39" spans="1:27">
      <c r="A39" s="8">
        <v>17</v>
      </c>
      <c r="B39" s="15" t="s">
        <v>169</v>
      </c>
      <c r="C39" s="8" t="s">
        <v>7</v>
      </c>
      <c r="D39" s="8" t="s">
        <v>10</v>
      </c>
      <c r="E39" s="9">
        <v>15.96</v>
      </c>
      <c r="F39" s="2">
        <f>AVERAGE(E39:E40)</f>
        <v>16.14</v>
      </c>
      <c r="G39" s="1">
        <v>22.57</v>
      </c>
      <c r="H39" s="2">
        <f>AVERAGE(G39:G40)</f>
        <v>22.655000000000001</v>
      </c>
      <c r="I39" s="10">
        <f>GEOMEAN(F39,H39)</f>
        <v>19.122021336668361</v>
      </c>
      <c r="J39" s="11">
        <v>28.23</v>
      </c>
      <c r="K39" s="2">
        <f>AVERAGE(J39:J40)</f>
        <v>28.130000000000003</v>
      </c>
      <c r="L39" s="1">
        <v>30.34</v>
      </c>
      <c r="M39" s="2">
        <f>AVERAGE(L39:L40)</f>
        <v>30.41</v>
      </c>
      <c r="N39" s="5">
        <v>26.87</v>
      </c>
      <c r="O39" s="2">
        <f>AVERAGE(N39:N40)</f>
        <v>26.810000000000002</v>
      </c>
      <c r="P39" s="4">
        <v>27.9</v>
      </c>
      <c r="Q39" s="2">
        <f>AVERAGE(P39:P40)</f>
        <v>27.905000000000001</v>
      </c>
      <c r="R39" s="4">
        <v>24.16</v>
      </c>
      <c r="S39" s="2">
        <f>AVERAGE(R39:R40)</f>
        <v>24.189999999999998</v>
      </c>
      <c r="T39" s="3">
        <v>27.69</v>
      </c>
      <c r="U39" s="2">
        <f>AVERAGE(T39:T40)</f>
        <v>27.715</v>
      </c>
      <c r="V39" s="12">
        <v>24.13</v>
      </c>
      <c r="W39" s="2">
        <f>AVERAGE(V39:V40)</f>
        <v>24.11</v>
      </c>
      <c r="X39" s="13">
        <v>26.5</v>
      </c>
      <c r="Y39" s="2">
        <f>AVERAGE(X39:X40)</f>
        <v>26.57</v>
      </c>
      <c r="Z39" s="14">
        <v>28.1</v>
      </c>
      <c r="AA39" s="2">
        <f>AVERAGE(Z39:Z40)</f>
        <v>28.12</v>
      </c>
    </row>
    <row r="40" spans="1:27">
      <c r="A40" s="8"/>
      <c r="B40" s="15" t="s">
        <v>169</v>
      </c>
      <c r="C40" s="8" t="s">
        <v>7</v>
      </c>
      <c r="D40" s="8" t="s">
        <v>10</v>
      </c>
      <c r="E40" s="9">
        <v>16.32</v>
      </c>
      <c r="F40" s="2"/>
      <c r="G40" s="1">
        <v>22.74</v>
      </c>
      <c r="H40" s="2"/>
      <c r="I40" s="10"/>
      <c r="J40" s="11">
        <v>28.03</v>
      </c>
      <c r="K40" s="2"/>
      <c r="L40" s="1">
        <v>30.48</v>
      </c>
      <c r="M40" s="2"/>
      <c r="N40" s="5">
        <v>26.75</v>
      </c>
      <c r="O40" s="2"/>
      <c r="P40" s="4">
        <v>27.91</v>
      </c>
      <c r="Q40" s="2"/>
      <c r="R40" s="4">
        <v>24.22</v>
      </c>
      <c r="S40" s="2"/>
      <c r="T40" s="3">
        <v>27.74</v>
      </c>
      <c r="U40" s="2"/>
      <c r="V40" s="12">
        <v>24.09</v>
      </c>
      <c r="W40" s="2"/>
      <c r="X40" s="13">
        <v>26.64</v>
      </c>
      <c r="Y40" s="2"/>
      <c r="Z40" s="14">
        <v>28.14</v>
      </c>
      <c r="AA40" s="2"/>
    </row>
    <row r="41" spans="1:27">
      <c r="A41" s="8">
        <v>18</v>
      </c>
      <c r="B41" s="15" t="s">
        <v>170</v>
      </c>
      <c r="C41" s="8" t="s">
        <v>7</v>
      </c>
      <c r="D41" s="8" t="s">
        <v>10</v>
      </c>
      <c r="E41" s="9">
        <v>17.79</v>
      </c>
      <c r="F41" s="2">
        <f>AVERAGE(E41:E42)</f>
        <v>17.844999999999999</v>
      </c>
      <c r="G41" s="1">
        <v>22.98</v>
      </c>
      <c r="H41" s="2">
        <f>AVERAGE(G41:G42)</f>
        <v>23.08</v>
      </c>
      <c r="I41" s="10">
        <f>GEOMEAN(F41,H41)</f>
        <v>20.294398241879456</v>
      </c>
      <c r="J41" s="11">
        <v>27.82</v>
      </c>
      <c r="K41" s="2">
        <f>AVERAGE(J41:J42)</f>
        <v>27.740000000000002</v>
      </c>
      <c r="L41" s="1">
        <v>29.84</v>
      </c>
      <c r="M41" s="2">
        <f>AVERAGE(L41:L42)</f>
        <v>29.875</v>
      </c>
      <c r="N41" s="5">
        <v>27.44</v>
      </c>
      <c r="O41" s="2">
        <f>AVERAGE(N41:N42)</f>
        <v>27.39</v>
      </c>
      <c r="P41" s="4">
        <v>29.61</v>
      </c>
      <c r="Q41" s="2">
        <f>AVERAGE(P41:P42)</f>
        <v>29.57</v>
      </c>
      <c r="R41" s="4">
        <v>24.27</v>
      </c>
      <c r="S41" s="2">
        <f>AVERAGE(R41:R42)</f>
        <v>24.310000000000002</v>
      </c>
      <c r="T41" s="3">
        <v>30.75</v>
      </c>
      <c r="U41" s="2">
        <f>AVERAGE(T41:T42)</f>
        <v>30.704999999999998</v>
      </c>
      <c r="V41" s="12">
        <v>24.96</v>
      </c>
      <c r="W41" s="2">
        <f>AVERAGE(V41:V42)</f>
        <v>25.015000000000001</v>
      </c>
      <c r="X41" s="13">
        <v>26.69</v>
      </c>
      <c r="Y41" s="2">
        <f>AVERAGE(X41:X42)</f>
        <v>26.825000000000003</v>
      </c>
      <c r="Z41" s="14">
        <v>29.49</v>
      </c>
      <c r="AA41" s="2">
        <f>AVERAGE(Z41:Z42)</f>
        <v>29.475000000000001</v>
      </c>
    </row>
    <row r="42" spans="1:27">
      <c r="A42" s="8"/>
      <c r="B42" s="15" t="s">
        <v>170</v>
      </c>
      <c r="C42" s="8" t="s">
        <v>7</v>
      </c>
      <c r="D42" s="8" t="s">
        <v>10</v>
      </c>
      <c r="E42" s="9">
        <v>17.899999999999999</v>
      </c>
      <c r="F42" s="2"/>
      <c r="G42" s="1">
        <v>23.18</v>
      </c>
      <c r="H42" s="2"/>
      <c r="I42" s="10"/>
      <c r="J42" s="11">
        <v>27.66</v>
      </c>
      <c r="K42" s="2"/>
      <c r="L42" s="1">
        <v>29.91</v>
      </c>
      <c r="M42" s="2"/>
      <c r="N42" s="5">
        <v>27.34</v>
      </c>
      <c r="O42" s="2"/>
      <c r="P42" s="4">
        <v>29.53</v>
      </c>
      <c r="Q42" s="2"/>
      <c r="R42" s="4">
        <v>24.35</v>
      </c>
      <c r="S42" s="2"/>
      <c r="T42" s="3">
        <v>30.66</v>
      </c>
      <c r="U42" s="2"/>
      <c r="V42" s="12">
        <v>25.07</v>
      </c>
      <c r="W42" s="2"/>
      <c r="X42" s="13">
        <v>26.96</v>
      </c>
      <c r="Y42" s="2"/>
      <c r="Z42" s="14">
        <v>29.46</v>
      </c>
      <c r="AA42" s="2"/>
    </row>
    <row r="43" spans="1:27">
      <c r="A43" s="8">
        <v>19</v>
      </c>
      <c r="B43" s="15" t="s">
        <v>171</v>
      </c>
      <c r="C43" s="8" t="s">
        <v>7</v>
      </c>
      <c r="D43" s="8" t="s">
        <v>10</v>
      </c>
      <c r="E43" s="9">
        <v>16.63</v>
      </c>
      <c r="F43" s="2">
        <f>AVERAGE(E43:E44)</f>
        <v>16.670000000000002</v>
      </c>
      <c r="G43" s="1">
        <v>22.23</v>
      </c>
      <c r="H43" s="2">
        <f>AVERAGE(G43:G44)</f>
        <v>22.35</v>
      </c>
      <c r="I43" s="10">
        <f>GEOMEAN(F43,H43)</f>
        <v>19.302188995033699</v>
      </c>
      <c r="J43" s="11">
        <v>24.78</v>
      </c>
      <c r="K43" s="2">
        <f>AVERAGE(J43:J44)</f>
        <v>24.774999999999999</v>
      </c>
      <c r="L43" s="1">
        <v>26.77</v>
      </c>
      <c r="M43" s="2">
        <f>AVERAGE(L43:L44)</f>
        <v>26.869999999999997</v>
      </c>
      <c r="N43" s="5">
        <v>27.22</v>
      </c>
      <c r="O43" s="2">
        <f>AVERAGE(N43:N44)</f>
        <v>27.074999999999999</v>
      </c>
      <c r="P43" s="4">
        <v>28.78</v>
      </c>
      <c r="Q43" s="2">
        <f>AVERAGE(P43:P44)</f>
        <v>28.880000000000003</v>
      </c>
      <c r="R43" s="4">
        <v>24.73</v>
      </c>
      <c r="S43" s="2">
        <f>AVERAGE(R43:R44)</f>
        <v>24.765000000000001</v>
      </c>
      <c r="T43" s="3">
        <v>30.65</v>
      </c>
      <c r="U43" s="2">
        <f>AVERAGE(T43:T44)</f>
        <v>30.604999999999997</v>
      </c>
      <c r="V43" s="12">
        <v>25.03</v>
      </c>
      <c r="W43" s="2">
        <f>AVERAGE(V43:V44)</f>
        <v>25.11</v>
      </c>
      <c r="X43" s="13">
        <v>26.88</v>
      </c>
      <c r="Y43" s="2">
        <f>AVERAGE(X43:X44)</f>
        <v>26.86</v>
      </c>
      <c r="Z43" s="14">
        <v>29.66</v>
      </c>
      <c r="AA43" s="2">
        <f>AVERAGE(Z43:Z44)</f>
        <v>29.57</v>
      </c>
    </row>
    <row r="44" spans="1:27">
      <c r="A44" s="8"/>
      <c r="B44" s="15" t="s">
        <v>171</v>
      </c>
      <c r="C44" s="8" t="s">
        <v>7</v>
      </c>
      <c r="D44" s="8" t="s">
        <v>10</v>
      </c>
      <c r="E44" s="9">
        <v>16.71</v>
      </c>
      <c r="F44" s="2"/>
      <c r="G44" s="1">
        <v>22.47</v>
      </c>
      <c r="H44" s="2"/>
      <c r="I44" s="10"/>
      <c r="J44" s="11">
        <v>24.77</v>
      </c>
      <c r="K44" s="2"/>
      <c r="L44" s="1">
        <v>26.97</v>
      </c>
      <c r="M44" s="2"/>
      <c r="N44" s="5">
        <v>26.93</v>
      </c>
      <c r="O44" s="2"/>
      <c r="P44" s="4">
        <v>28.98</v>
      </c>
      <c r="Q44" s="2"/>
      <c r="R44" s="4">
        <v>24.8</v>
      </c>
      <c r="S44" s="2"/>
      <c r="T44" s="3">
        <v>30.56</v>
      </c>
      <c r="U44" s="2"/>
      <c r="V44" s="12">
        <v>25.19</v>
      </c>
      <c r="W44" s="2"/>
      <c r="X44" s="13">
        <v>26.84</v>
      </c>
      <c r="Y44" s="2"/>
      <c r="Z44" s="14">
        <v>29.48</v>
      </c>
      <c r="AA44" s="2"/>
    </row>
    <row r="45" spans="1:27">
      <c r="A45" s="8">
        <v>20</v>
      </c>
      <c r="B45" s="15" t="s">
        <v>172</v>
      </c>
      <c r="C45" s="8" t="s">
        <v>7</v>
      </c>
      <c r="D45" s="8" t="s">
        <v>10</v>
      </c>
      <c r="E45" s="1">
        <v>16.11</v>
      </c>
      <c r="F45" s="2">
        <f>AVERAGE(E45:E46)</f>
        <v>16.115000000000002</v>
      </c>
      <c r="G45" s="1">
        <v>22.06</v>
      </c>
      <c r="H45" s="2">
        <f>AVERAGE(G45:G46)</f>
        <v>22.115000000000002</v>
      </c>
      <c r="I45" s="10">
        <f>GEOMEAN(F45,H45)</f>
        <v>18.878114974753174</v>
      </c>
      <c r="J45" s="11">
        <v>27.16</v>
      </c>
      <c r="K45" s="2">
        <f>AVERAGE(J45:J46)</f>
        <v>27.15</v>
      </c>
      <c r="L45" s="1">
        <v>29.71</v>
      </c>
      <c r="M45" s="2">
        <f>AVERAGE(L45:L46)</f>
        <v>29.765000000000001</v>
      </c>
      <c r="N45" s="5">
        <v>26.91</v>
      </c>
      <c r="O45" s="2">
        <f>AVERAGE(N45:N46)</f>
        <v>26.884999999999998</v>
      </c>
      <c r="P45" s="4">
        <v>27.56</v>
      </c>
      <c r="Q45" s="2">
        <f>AVERAGE(P45:P46)</f>
        <v>27.634999999999998</v>
      </c>
      <c r="R45" s="4">
        <v>23.85</v>
      </c>
      <c r="S45" s="2">
        <f>AVERAGE(R45:R46)</f>
        <v>23.87</v>
      </c>
      <c r="T45" s="3">
        <v>29.46</v>
      </c>
      <c r="U45" s="2">
        <f>AVERAGE(T45:T46)</f>
        <v>29.46</v>
      </c>
      <c r="V45" s="12">
        <v>24.63</v>
      </c>
      <c r="W45" s="2">
        <f>AVERAGE(V45:V46)</f>
        <v>24.674999999999997</v>
      </c>
      <c r="X45" s="13">
        <v>26.35</v>
      </c>
      <c r="Y45" s="2">
        <f>AVERAGE(X45:X46)</f>
        <v>26.475000000000001</v>
      </c>
      <c r="Z45" s="14">
        <v>28.64</v>
      </c>
      <c r="AA45" s="2">
        <f>AVERAGE(Z45:Z46)</f>
        <v>28.704999999999998</v>
      </c>
    </row>
    <row r="46" spans="1:27">
      <c r="A46" s="8"/>
      <c r="B46" s="15" t="s">
        <v>172</v>
      </c>
      <c r="C46" s="8" t="s">
        <v>7</v>
      </c>
      <c r="D46" s="8" t="s">
        <v>10</v>
      </c>
      <c r="E46" s="1">
        <v>16.12</v>
      </c>
      <c r="F46" s="2"/>
      <c r="G46" s="1">
        <v>22.17</v>
      </c>
      <c r="H46" s="2"/>
      <c r="I46" s="10"/>
      <c r="J46" s="11">
        <v>27.14</v>
      </c>
      <c r="K46" s="2"/>
      <c r="L46" s="1">
        <v>29.82</v>
      </c>
      <c r="M46" s="2"/>
      <c r="N46" s="5">
        <v>26.86</v>
      </c>
      <c r="O46" s="2"/>
      <c r="P46" s="4">
        <v>27.71</v>
      </c>
      <c r="Q46" s="2"/>
      <c r="R46" s="4">
        <v>23.89</v>
      </c>
      <c r="S46" s="2"/>
      <c r="T46" s="3">
        <v>29.46</v>
      </c>
      <c r="U46" s="2"/>
      <c r="V46" s="12">
        <v>24.72</v>
      </c>
      <c r="W46" s="2"/>
      <c r="X46" s="13">
        <v>26.6</v>
      </c>
      <c r="Y46" s="2"/>
      <c r="Z46" s="14">
        <v>28.77</v>
      </c>
      <c r="AA46" s="2"/>
    </row>
    <row r="47" spans="1:27">
      <c r="A47" s="8">
        <v>21</v>
      </c>
      <c r="B47" s="15" t="s">
        <v>173</v>
      </c>
      <c r="C47" s="8" t="s">
        <v>7</v>
      </c>
      <c r="D47" s="8" t="s">
        <v>10</v>
      </c>
      <c r="E47" s="9">
        <v>17.559999999999999</v>
      </c>
      <c r="F47" s="2">
        <f>AVERAGE(E47:E48)</f>
        <v>17.549999999999997</v>
      </c>
      <c r="G47" s="1">
        <v>22.53</v>
      </c>
      <c r="H47" s="2">
        <f>AVERAGE(G47:G48)</f>
        <v>22.5</v>
      </c>
      <c r="I47" s="10">
        <f>GEOMEAN(F47,H47)</f>
        <v>19.871461949237656</v>
      </c>
      <c r="J47" s="11">
        <v>27.16</v>
      </c>
      <c r="K47" s="2">
        <f>AVERAGE(J47:J48)</f>
        <v>27.195</v>
      </c>
      <c r="L47" s="1">
        <v>28.98</v>
      </c>
      <c r="M47" s="2">
        <f>AVERAGE(L47:L48)</f>
        <v>29.075000000000003</v>
      </c>
      <c r="N47" s="5">
        <v>27.18</v>
      </c>
      <c r="O47" s="2">
        <f>AVERAGE(N47:N48)</f>
        <v>27.195</v>
      </c>
      <c r="P47" s="4">
        <v>28.63</v>
      </c>
      <c r="Q47" s="2">
        <f>AVERAGE(P47:P48)</f>
        <v>28.54</v>
      </c>
      <c r="R47" s="4">
        <v>23.84</v>
      </c>
      <c r="S47" s="2">
        <f>AVERAGE(R47:R48)</f>
        <v>23.855</v>
      </c>
      <c r="T47" s="3">
        <v>27.15</v>
      </c>
      <c r="U47" s="2">
        <f>AVERAGE(T47:T48)</f>
        <v>27.234999999999999</v>
      </c>
      <c r="V47" s="12">
        <v>24.6</v>
      </c>
      <c r="W47" s="2">
        <f>AVERAGE(V47:V48)</f>
        <v>24.67</v>
      </c>
      <c r="X47" s="13">
        <v>26.7</v>
      </c>
      <c r="Y47" s="2">
        <f>AVERAGE(X47:X48)</f>
        <v>26.740000000000002</v>
      </c>
      <c r="Z47" s="14">
        <v>28.72</v>
      </c>
      <c r="AA47" s="2">
        <f>AVERAGE(Z47:Z48)</f>
        <v>28.86</v>
      </c>
    </row>
    <row r="48" spans="1:27">
      <c r="A48" s="8"/>
      <c r="B48" s="15" t="s">
        <v>173</v>
      </c>
      <c r="C48" s="8" t="s">
        <v>7</v>
      </c>
      <c r="D48" s="8" t="s">
        <v>10</v>
      </c>
      <c r="E48" s="9">
        <v>17.54</v>
      </c>
      <c r="F48" s="2"/>
      <c r="G48" s="1">
        <v>22.47</v>
      </c>
      <c r="H48" s="2"/>
      <c r="I48" s="10"/>
      <c r="J48" s="11">
        <v>27.23</v>
      </c>
      <c r="K48" s="2"/>
      <c r="L48" s="1">
        <v>29.17</v>
      </c>
      <c r="M48" s="2"/>
      <c r="N48" s="5">
        <v>27.21</v>
      </c>
      <c r="O48" s="2"/>
      <c r="P48" s="4">
        <v>28.45</v>
      </c>
      <c r="Q48" s="2"/>
      <c r="R48" s="4">
        <v>23.87</v>
      </c>
      <c r="S48" s="2"/>
      <c r="T48" s="3">
        <v>27.32</v>
      </c>
      <c r="U48" s="2"/>
      <c r="V48" s="12">
        <v>24.74</v>
      </c>
      <c r="W48" s="2"/>
      <c r="X48" s="13">
        <v>26.78</v>
      </c>
      <c r="Y48" s="2"/>
      <c r="Z48" s="14">
        <v>29</v>
      </c>
      <c r="AA48" s="2"/>
    </row>
    <row r="49" spans="1:27">
      <c r="A49" s="8">
        <v>22</v>
      </c>
      <c r="B49" s="15" t="s">
        <v>174</v>
      </c>
      <c r="C49" s="8" t="s">
        <v>7</v>
      </c>
      <c r="D49" s="8" t="s">
        <v>10</v>
      </c>
      <c r="E49" s="9">
        <v>17.32</v>
      </c>
      <c r="F49" s="2">
        <f>AVERAGE(E49:E50)</f>
        <v>17.380000000000003</v>
      </c>
      <c r="G49" s="1">
        <v>22.2</v>
      </c>
      <c r="H49" s="2">
        <f>AVERAGE(G49:G50)</f>
        <v>22.16</v>
      </c>
      <c r="I49" s="10">
        <f>GEOMEAN(F49,H49)</f>
        <v>19.62500445859822</v>
      </c>
      <c r="J49" s="11">
        <v>28.23</v>
      </c>
      <c r="K49" s="2">
        <f>AVERAGE(J49:J50)</f>
        <v>28.21</v>
      </c>
      <c r="L49" s="1">
        <v>30.72</v>
      </c>
      <c r="M49" s="2">
        <f>AVERAGE(L49:L50)</f>
        <v>30.744999999999997</v>
      </c>
      <c r="N49" s="5">
        <v>26.76</v>
      </c>
      <c r="O49" s="2">
        <f>AVERAGE(N49:N50)</f>
        <v>26.605</v>
      </c>
      <c r="P49" s="4">
        <v>26.62</v>
      </c>
      <c r="Q49" s="2">
        <f>AVERAGE(P49:P50)</f>
        <v>26.605</v>
      </c>
      <c r="R49" s="4">
        <v>23.54</v>
      </c>
      <c r="S49" s="2">
        <f>AVERAGE(R49:R50)</f>
        <v>23.52</v>
      </c>
      <c r="T49" s="3">
        <v>27.87</v>
      </c>
      <c r="U49" s="2">
        <f>AVERAGE(T49:T50)</f>
        <v>27.96</v>
      </c>
      <c r="V49" s="12">
        <v>23.88</v>
      </c>
      <c r="W49" s="2">
        <f>AVERAGE(V49:V50)</f>
        <v>23.914999999999999</v>
      </c>
      <c r="X49" s="13">
        <v>27.6</v>
      </c>
      <c r="Y49" s="2">
        <f>AVERAGE(X49:X50)</f>
        <v>27.64</v>
      </c>
      <c r="Z49" s="14">
        <v>29.82</v>
      </c>
      <c r="AA49" s="2">
        <f>AVERAGE(Z49:Z50)</f>
        <v>29.740000000000002</v>
      </c>
    </row>
    <row r="50" spans="1:27">
      <c r="A50" s="8"/>
      <c r="B50" s="15" t="s">
        <v>174</v>
      </c>
      <c r="C50" s="8" t="s">
        <v>7</v>
      </c>
      <c r="D50" s="8" t="s">
        <v>10</v>
      </c>
      <c r="E50" s="9">
        <v>17.440000000000001</v>
      </c>
      <c r="F50" s="2"/>
      <c r="G50" s="1">
        <v>22.12</v>
      </c>
      <c r="H50" s="2"/>
      <c r="I50" s="10"/>
      <c r="J50" s="11">
        <v>28.19</v>
      </c>
      <c r="K50" s="2"/>
      <c r="L50" s="1">
        <v>30.77</v>
      </c>
      <c r="M50" s="2"/>
      <c r="N50" s="5">
        <v>26.45</v>
      </c>
      <c r="O50" s="2"/>
      <c r="P50" s="4">
        <v>26.59</v>
      </c>
      <c r="Q50" s="2"/>
      <c r="R50" s="4">
        <v>23.5</v>
      </c>
      <c r="S50" s="2"/>
      <c r="T50" s="3">
        <v>28.05</v>
      </c>
      <c r="U50" s="2"/>
      <c r="V50" s="12">
        <v>23.95</v>
      </c>
      <c r="W50" s="2"/>
      <c r="X50" s="13">
        <v>27.68</v>
      </c>
      <c r="Y50" s="2"/>
      <c r="Z50" s="14">
        <v>29.66</v>
      </c>
      <c r="AA50" s="2"/>
    </row>
    <row r="51" spans="1:27">
      <c r="A51" s="8">
        <v>23</v>
      </c>
      <c r="B51" s="15" t="s">
        <v>175</v>
      </c>
      <c r="C51" s="8" t="s">
        <v>7</v>
      </c>
      <c r="D51" s="8" t="s">
        <v>10</v>
      </c>
      <c r="E51" s="9">
        <v>17.010000000000002</v>
      </c>
      <c r="F51" s="2">
        <f>AVERAGE(E51:E52)</f>
        <v>17.04</v>
      </c>
      <c r="G51" s="1">
        <v>22.47</v>
      </c>
      <c r="H51" s="2">
        <f>AVERAGE(G51:G52)</f>
        <v>22.490000000000002</v>
      </c>
      <c r="I51" s="10">
        <f>GEOMEAN(F51,H51)</f>
        <v>19.576250917885172</v>
      </c>
      <c r="J51" s="11">
        <v>24.96</v>
      </c>
      <c r="K51" s="2">
        <f>AVERAGE(J51:J52)</f>
        <v>25.094999999999999</v>
      </c>
      <c r="L51" s="1">
        <v>27.51</v>
      </c>
      <c r="M51" s="2">
        <f>AVERAGE(L51:L52)</f>
        <v>27.505000000000003</v>
      </c>
      <c r="N51" s="5">
        <v>26.69</v>
      </c>
      <c r="O51" s="2">
        <f>AVERAGE(N51:N52)</f>
        <v>26.69</v>
      </c>
      <c r="P51" s="4">
        <v>27.97</v>
      </c>
      <c r="Q51" s="2">
        <f>AVERAGE(P51:P52)</f>
        <v>28.02</v>
      </c>
      <c r="R51" s="4">
        <v>25.03</v>
      </c>
      <c r="S51" s="2">
        <f>AVERAGE(R51:R52)</f>
        <v>25.060000000000002</v>
      </c>
      <c r="T51" s="3">
        <v>26.73</v>
      </c>
      <c r="U51" s="2">
        <f>AVERAGE(T51:T52)</f>
        <v>26.755000000000003</v>
      </c>
      <c r="V51" s="12">
        <v>24.54</v>
      </c>
      <c r="W51" s="2">
        <f>AVERAGE(V51:V52)</f>
        <v>24.59</v>
      </c>
      <c r="X51" s="13">
        <v>26.21</v>
      </c>
      <c r="Y51" s="2">
        <f>AVERAGE(X51:X52)</f>
        <v>26.32</v>
      </c>
      <c r="Z51" s="14">
        <v>29</v>
      </c>
      <c r="AA51" s="2">
        <f>AVERAGE(Z51:Z52)</f>
        <v>28.914999999999999</v>
      </c>
    </row>
    <row r="52" spans="1:27">
      <c r="A52" s="8"/>
      <c r="B52" s="15" t="s">
        <v>175</v>
      </c>
      <c r="C52" s="8" t="s">
        <v>7</v>
      </c>
      <c r="D52" s="8" t="s">
        <v>10</v>
      </c>
      <c r="E52" s="9">
        <v>17.07</v>
      </c>
      <c r="F52" s="2"/>
      <c r="G52" s="1">
        <v>22.51</v>
      </c>
      <c r="H52" s="2"/>
      <c r="I52" s="10"/>
      <c r="J52" s="11">
        <v>25.23</v>
      </c>
      <c r="K52" s="2"/>
      <c r="L52" s="1">
        <v>27.5</v>
      </c>
      <c r="M52" s="2"/>
      <c r="N52" s="5">
        <v>26.69</v>
      </c>
      <c r="O52" s="2"/>
      <c r="P52" s="4">
        <v>28.07</v>
      </c>
      <c r="Q52" s="2"/>
      <c r="R52" s="4">
        <v>25.09</v>
      </c>
      <c r="S52" s="2"/>
      <c r="T52" s="3">
        <v>26.78</v>
      </c>
      <c r="U52" s="2"/>
      <c r="V52" s="12">
        <v>24.64</v>
      </c>
      <c r="W52" s="2"/>
      <c r="X52" s="13">
        <v>26.43</v>
      </c>
      <c r="Y52" s="2"/>
      <c r="Z52" s="14">
        <v>28.83</v>
      </c>
      <c r="AA52" s="2"/>
    </row>
    <row r="53" spans="1:27">
      <c r="A53" s="8">
        <v>24</v>
      </c>
      <c r="B53" s="15" t="s">
        <v>114</v>
      </c>
      <c r="C53" s="8" t="s">
        <v>22</v>
      </c>
      <c r="D53" s="8" t="s">
        <v>8</v>
      </c>
      <c r="E53" s="9">
        <v>18.46</v>
      </c>
      <c r="F53" s="2">
        <f>AVERAGE(E53:E54)</f>
        <v>18.295000000000002</v>
      </c>
      <c r="G53" s="1">
        <v>24.16</v>
      </c>
      <c r="H53" s="2">
        <f>AVERAGE(G53:G54)</f>
        <v>24.23</v>
      </c>
      <c r="I53" s="10">
        <f>GEOMEAN(F53,H53)</f>
        <v>21.054402152519078</v>
      </c>
      <c r="J53" s="11">
        <v>28.16</v>
      </c>
      <c r="K53" s="2">
        <f>AVERAGE(J53:J54)</f>
        <v>28.1</v>
      </c>
      <c r="L53" s="1">
        <v>30.83</v>
      </c>
      <c r="M53" s="2">
        <f>AVERAGE(L53:L54)</f>
        <v>30.85</v>
      </c>
      <c r="N53" s="5">
        <v>27.57</v>
      </c>
      <c r="O53" s="2">
        <f>AVERAGE(N53:N54)</f>
        <v>27.414999999999999</v>
      </c>
      <c r="P53" s="4">
        <v>28.96</v>
      </c>
      <c r="Q53" s="2">
        <f>AVERAGE(P53:P54)</f>
        <v>28.995000000000001</v>
      </c>
      <c r="R53" s="4">
        <v>27.01</v>
      </c>
      <c r="S53" s="2">
        <f>AVERAGE(R53:R54)</f>
        <v>26.93</v>
      </c>
      <c r="T53" s="3">
        <v>28.32</v>
      </c>
      <c r="U53" s="2">
        <f>AVERAGE(T53:T54)</f>
        <v>28.16</v>
      </c>
      <c r="V53" s="12">
        <v>25.03</v>
      </c>
      <c r="W53" s="2">
        <f>AVERAGE(V53:V54)</f>
        <v>25.08</v>
      </c>
      <c r="X53" s="13">
        <v>28.07</v>
      </c>
      <c r="Y53" s="2">
        <f>AVERAGE(X53:X54)</f>
        <v>28.314999999999998</v>
      </c>
      <c r="Z53" s="14">
        <v>31.6</v>
      </c>
      <c r="AA53" s="2">
        <f>AVERAGE(Z53:Z54)</f>
        <v>31.62</v>
      </c>
    </row>
    <row r="54" spans="1:27">
      <c r="A54" s="8"/>
      <c r="B54" s="15" t="s">
        <v>114</v>
      </c>
      <c r="C54" s="8" t="s">
        <v>22</v>
      </c>
      <c r="D54" s="8" t="s">
        <v>8</v>
      </c>
      <c r="E54" s="9">
        <v>18.13</v>
      </c>
      <c r="F54" s="2"/>
      <c r="G54" s="1">
        <v>24.3</v>
      </c>
      <c r="H54" s="2"/>
      <c r="I54" s="10"/>
      <c r="J54" s="11">
        <v>28.04</v>
      </c>
      <c r="K54" s="2"/>
      <c r="L54" s="1">
        <v>30.87</v>
      </c>
      <c r="M54" s="2"/>
      <c r="N54" s="5">
        <v>27.26</v>
      </c>
      <c r="O54" s="2"/>
      <c r="P54" s="4">
        <v>29.03</v>
      </c>
      <c r="Q54" s="2"/>
      <c r="R54" s="4">
        <v>26.85</v>
      </c>
      <c r="S54" s="2"/>
      <c r="T54" s="3">
        <v>28</v>
      </c>
      <c r="U54" s="2"/>
      <c r="V54" s="12">
        <v>25.13</v>
      </c>
      <c r="W54" s="2"/>
      <c r="X54" s="13">
        <v>28.56</v>
      </c>
      <c r="Y54" s="2"/>
      <c r="Z54" s="14">
        <v>31.64</v>
      </c>
      <c r="AA54" s="2"/>
    </row>
    <row r="55" spans="1:27">
      <c r="A55" s="8">
        <v>25</v>
      </c>
      <c r="B55" s="15" t="s">
        <v>115</v>
      </c>
      <c r="C55" s="8" t="s">
        <v>22</v>
      </c>
      <c r="D55" s="8" t="s">
        <v>8</v>
      </c>
      <c r="E55" s="9">
        <v>18.510000000000002</v>
      </c>
      <c r="F55" s="2">
        <f>AVERAGE(E55:E56)</f>
        <v>18.510000000000002</v>
      </c>
      <c r="G55" s="1">
        <v>23.42</v>
      </c>
      <c r="H55" s="2">
        <f>AVERAGE(G55:G56)</f>
        <v>23.47</v>
      </c>
      <c r="I55" s="10">
        <f>GEOMEAN(F55,H55)</f>
        <v>20.84297723455073</v>
      </c>
      <c r="J55" s="11">
        <v>26.14</v>
      </c>
      <c r="K55" s="2">
        <f>AVERAGE(J55:J56)</f>
        <v>26.225000000000001</v>
      </c>
      <c r="L55" s="1">
        <v>28.17</v>
      </c>
      <c r="M55" s="2">
        <f>AVERAGE(L55:L56)</f>
        <v>28.075000000000003</v>
      </c>
      <c r="N55" s="5">
        <v>26.14</v>
      </c>
      <c r="O55" s="2">
        <f>AVERAGE(N55:N56)</f>
        <v>26.310000000000002</v>
      </c>
      <c r="P55" s="4">
        <v>29.05</v>
      </c>
      <c r="Q55" s="2">
        <f>AVERAGE(P55:P56)</f>
        <v>28.93</v>
      </c>
      <c r="R55" s="4">
        <v>25.78</v>
      </c>
      <c r="S55" s="2">
        <f>AVERAGE(R55:R56)</f>
        <v>25.815000000000001</v>
      </c>
      <c r="T55" s="3">
        <v>27.85</v>
      </c>
      <c r="U55" s="2">
        <f>AVERAGE(T55:T56)</f>
        <v>27.89</v>
      </c>
      <c r="V55" s="12">
        <v>24.81</v>
      </c>
      <c r="W55" s="2">
        <f>AVERAGE(V55:V56)</f>
        <v>24.88</v>
      </c>
      <c r="X55" s="13">
        <v>28</v>
      </c>
      <c r="Y55" s="2">
        <f>AVERAGE(X55:X56)</f>
        <v>27.91</v>
      </c>
      <c r="Z55" s="14">
        <v>31.56</v>
      </c>
      <c r="AA55" s="2">
        <f>AVERAGE(Z55:Z56)</f>
        <v>31.54</v>
      </c>
    </row>
    <row r="56" spans="1:27">
      <c r="A56" s="8"/>
      <c r="B56" s="15" t="s">
        <v>115</v>
      </c>
      <c r="C56" s="8" t="s">
        <v>22</v>
      </c>
      <c r="D56" s="8" t="s">
        <v>8</v>
      </c>
      <c r="E56" s="9">
        <v>18.510000000000002</v>
      </c>
      <c r="F56" s="2"/>
      <c r="G56" s="1">
        <v>23.52</v>
      </c>
      <c r="H56" s="2"/>
      <c r="I56" s="10"/>
      <c r="J56" s="11">
        <v>26.31</v>
      </c>
      <c r="K56" s="2"/>
      <c r="L56" s="1">
        <v>27.98</v>
      </c>
      <c r="M56" s="2"/>
      <c r="N56" s="5">
        <v>26.48</v>
      </c>
      <c r="O56" s="2"/>
      <c r="P56" s="4">
        <v>28.81</v>
      </c>
      <c r="Q56" s="2"/>
      <c r="R56" s="4">
        <v>25.85</v>
      </c>
      <c r="S56" s="2"/>
      <c r="T56" s="3">
        <v>27.93</v>
      </c>
      <c r="U56" s="2"/>
      <c r="V56" s="12">
        <v>24.95</v>
      </c>
      <c r="W56" s="2"/>
      <c r="X56" s="13">
        <v>27.82</v>
      </c>
      <c r="Y56" s="2"/>
      <c r="Z56" s="14">
        <v>31.52</v>
      </c>
      <c r="AA56" s="2"/>
    </row>
    <row r="57" spans="1:27">
      <c r="A57" s="8">
        <v>26</v>
      </c>
      <c r="B57" s="15" t="s">
        <v>116</v>
      </c>
      <c r="C57" s="8" t="s">
        <v>22</v>
      </c>
      <c r="D57" s="8" t="s">
        <v>8</v>
      </c>
      <c r="E57" s="9">
        <v>16.739999999999998</v>
      </c>
      <c r="F57" s="2">
        <f>AVERAGE(E57:E58)</f>
        <v>16.739999999999998</v>
      </c>
      <c r="G57" s="1">
        <v>21.79</v>
      </c>
      <c r="H57" s="2">
        <f>AVERAGE(G57:G58)</f>
        <v>21.824999999999999</v>
      </c>
      <c r="I57" s="10">
        <f>GEOMEAN(F57,H57)</f>
        <v>19.114143977693587</v>
      </c>
      <c r="J57" s="11">
        <v>24.16</v>
      </c>
      <c r="K57" s="2">
        <f>AVERAGE(J57:J58)</f>
        <v>24.195</v>
      </c>
      <c r="L57" s="1">
        <v>26.7</v>
      </c>
      <c r="M57" s="2">
        <f>AVERAGE(L57:L58)</f>
        <v>26.72</v>
      </c>
      <c r="N57" s="5">
        <v>26.58</v>
      </c>
      <c r="O57" s="2">
        <f>AVERAGE(N57:N58)</f>
        <v>26.64</v>
      </c>
      <c r="P57" s="4">
        <v>27.59</v>
      </c>
      <c r="Q57" s="2">
        <f>AVERAGE(P57:P58)</f>
        <v>27.47</v>
      </c>
      <c r="R57" s="4">
        <v>24.95</v>
      </c>
      <c r="S57" s="2">
        <f>AVERAGE(R57:R58)</f>
        <v>24.95</v>
      </c>
      <c r="T57" s="3">
        <v>26.2</v>
      </c>
      <c r="U57" s="2">
        <f>AVERAGE(T57:T58)</f>
        <v>26.22</v>
      </c>
      <c r="V57" s="12">
        <v>24.12</v>
      </c>
      <c r="W57" s="2">
        <f>AVERAGE(V57:V58)</f>
        <v>24.215</v>
      </c>
      <c r="X57" s="13">
        <v>25.66</v>
      </c>
      <c r="Y57" s="2">
        <f>AVERAGE(X57:X58)</f>
        <v>25.725000000000001</v>
      </c>
      <c r="Z57" s="14">
        <v>29.56</v>
      </c>
      <c r="AA57" s="2">
        <f>AVERAGE(Z57:Z58)</f>
        <v>29.4</v>
      </c>
    </row>
    <row r="58" spans="1:27">
      <c r="A58" s="8"/>
      <c r="B58" s="15" t="s">
        <v>116</v>
      </c>
      <c r="C58" s="8" t="s">
        <v>22</v>
      </c>
      <c r="D58" s="8" t="s">
        <v>8</v>
      </c>
      <c r="E58" s="9">
        <v>16.739999999999998</v>
      </c>
      <c r="F58" s="2"/>
      <c r="G58" s="1">
        <v>21.86</v>
      </c>
      <c r="H58" s="2"/>
      <c r="I58" s="10"/>
      <c r="J58" s="11">
        <v>24.23</v>
      </c>
      <c r="K58" s="2"/>
      <c r="L58" s="1">
        <v>26.74</v>
      </c>
      <c r="M58" s="2"/>
      <c r="N58" s="5">
        <v>26.7</v>
      </c>
      <c r="O58" s="2"/>
      <c r="P58" s="4">
        <v>27.35</v>
      </c>
      <c r="Q58" s="2"/>
      <c r="R58" s="4">
        <v>24.95</v>
      </c>
      <c r="S58" s="2"/>
      <c r="T58" s="3">
        <v>26.24</v>
      </c>
      <c r="U58" s="2"/>
      <c r="V58" s="12">
        <v>24.31</v>
      </c>
      <c r="W58" s="2"/>
      <c r="X58" s="13">
        <v>25.79</v>
      </c>
      <c r="Y58" s="2"/>
      <c r="Z58" s="14">
        <v>29.24</v>
      </c>
      <c r="AA58" s="2"/>
    </row>
    <row r="59" spans="1:27">
      <c r="A59" s="8">
        <v>27</v>
      </c>
      <c r="B59" s="15" t="s">
        <v>117</v>
      </c>
      <c r="C59" s="8" t="s">
        <v>22</v>
      </c>
      <c r="D59" s="8" t="s">
        <v>8</v>
      </c>
      <c r="E59" s="9">
        <v>18.5</v>
      </c>
      <c r="F59" s="2">
        <f>AVERAGE(E59:E60)</f>
        <v>18.505000000000003</v>
      </c>
      <c r="G59" s="1">
        <v>23.03</v>
      </c>
      <c r="H59" s="2">
        <f>AVERAGE(G59:G60)</f>
        <v>23.085000000000001</v>
      </c>
      <c r="I59" s="10">
        <f>GEOMEAN(F59,H59)</f>
        <v>20.668524983655704</v>
      </c>
      <c r="J59" s="16">
        <v>31.53</v>
      </c>
      <c r="K59" s="2">
        <f>AVERAGE(J59:J60)</f>
        <v>31.575000000000003</v>
      </c>
      <c r="L59" s="1">
        <v>33.270000000000003</v>
      </c>
      <c r="M59" s="2">
        <f>AVERAGE(L59:L60)</f>
        <v>33.659999999999997</v>
      </c>
      <c r="N59" s="5">
        <v>26.77</v>
      </c>
      <c r="O59" s="2">
        <f>AVERAGE(N59:N60)</f>
        <v>26.72</v>
      </c>
      <c r="P59" s="4">
        <v>29.3</v>
      </c>
      <c r="Q59" s="2">
        <f>AVERAGE(P59:P60)</f>
        <v>29.37</v>
      </c>
      <c r="R59" s="4">
        <v>25.74</v>
      </c>
      <c r="S59" s="2">
        <f>AVERAGE(R59:R60)</f>
        <v>25.689999999999998</v>
      </c>
      <c r="T59" s="3">
        <v>26.33</v>
      </c>
      <c r="U59" s="2">
        <f>AVERAGE(T59:T60)</f>
        <v>26.34</v>
      </c>
      <c r="V59" s="12">
        <v>24.63</v>
      </c>
      <c r="W59" s="2">
        <f>AVERAGE(V59:V60)</f>
        <v>24.715</v>
      </c>
      <c r="X59" s="13">
        <v>28.21</v>
      </c>
      <c r="Y59" s="2">
        <f>AVERAGE(X59:X60)</f>
        <v>28.25</v>
      </c>
      <c r="Z59" s="14">
        <v>31.16</v>
      </c>
      <c r="AA59" s="2">
        <f>AVERAGE(Z59:Z60)</f>
        <v>31.594999999999999</v>
      </c>
    </row>
    <row r="60" spans="1:27">
      <c r="A60" s="8"/>
      <c r="B60" s="15" t="s">
        <v>117</v>
      </c>
      <c r="C60" s="8" t="s">
        <v>22</v>
      </c>
      <c r="D60" s="8" t="s">
        <v>8</v>
      </c>
      <c r="E60" s="9">
        <v>18.510000000000002</v>
      </c>
      <c r="F60" s="2"/>
      <c r="G60" s="1">
        <v>23.14</v>
      </c>
      <c r="H60" s="2"/>
      <c r="I60" s="10"/>
      <c r="J60" s="16">
        <v>31.62</v>
      </c>
      <c r="K60" s="2"/>
      <c r="L60" s="1">
        <v>34.049999999999997</v>
      </c>
      <c r="M60" s="2"/>
      <c r="N60" s="5">
        <v>26.67</v>
      </c>
      <c r="O60" s="2"/>
      <c r="P60" s="4">
        <v>29.44</v>
      </c>
      <c r="Q60" s="2"/>
      <c r="R60" s="4">
        <v>25.64</v>
      </c>
      <c r="S60" s="2"/>
      <c r="T60" s="3">
        <v>26.35</v>
      </c>
      <c r="U60" s="2"/>
      <c r="V60" s="12">
        <v>24.8</v>
      </c>
      <c r="W60" s="2"/>
      <c r="X60" s="13">
        <v>28.29</v>
      </c>
      <c r="Y60" s="2"/>
      <c r="Z60" s="14">
        <v>32.03</v>
      </c>
      <c r="AA60" s="2"/>
    </row>
    <row r="61" spans="1:27">
      <c r="A61" s="8">
        <v>28</v>
      </c>
      <c r="B61" s="15" t="s">
        <v>118</v>
      </c>
      <c r="C61" s="8" t="s">
        <v>22</v>
      </c>
      <c r="D61" s="8" t="s">
        <v>8</v>
      </c>
      <c r="E61" s="9">
        <v>18.7</v>
      </c>
      <c r="F61" s="2">
        <f>AVERAGE(E61:E62)</f>
        <v>18.71</v>
      </c>
      <c r="G61" s="1">
        <v>23.68</v>
      </c>
      <c r="H61" s="2">
        <f>AVERAGE(G61:G62)</f>
        <v>23.685000000000002</v>
      </c>
      <c r="I61" s="10">
        <f>GEOMEAN(F61,H61)</f>
        <v>21.051041541928516</v>
      </c>
      <c r="J61" s="11">
        <v>27.44</v>
      </c>
      <c r="K61" s="2">
        <f>AVERAGE(J61:J62)</f>
        <v>27.475000000000001</v>
      </c>
      <c r="L61" s="1">
        <v>29.19</v>
      </c>
      <c r="M61" s="2">
        <f>AVERAGE(L61:L62)</f>
        <v>29.25</v>
      </c>
      <c r="N61" s="5">
        <v>27.56</v>
      </c>
      <c r="O61" s="2">
        <f>AVERAGE(N61:N62)</f>
        <v>27.535</v>
      </c>
      <c r="P61" s="4">
        <v>28.11</v>
      </c>
      <c r="Q61" s="2">
        <f>AVERAGE(P61:P62)</f>
        <v>28.024999999999999</v>
      </c>
      <c r="R61" s="4">
        <v>26.81</v>
      </c>
      <c r="S61" s="2">
        <f>AVERAGE(R61:R62)</f>
        <v>26.785</v>
      </c>
      <c r="T61" s="3">
        <v>27.46</v>
      </c>
      <c r="U61" s="2">
        <f>AVERAGE(T61:T62)</f>
        <v>27.53</v>
      </c>
      <c r="V61" s="12">
        <v>25.36</v>
      </c>
      <c r="W61" s="2">
        <f>AVERAGE(V61:V62)</f>
        <v>25.494999999999997</v>
      </c>
      <c r="X61" s="13">
        <v>27.71</v>
      </c>
      <c r="Y61" s="2">
        <f>AVERAGE(X61:X62)</f>
        <v>27.68</v>
      </c>
      <c r="Z61" s="14">
        <v>30.2</v>
      </c>
      <c r="AA61" s="2">
        <f>AVERAGE(Z61:Z62)</f>
        <v>30.490000000000002</v>
      </c>
    </row>
    <row r="62" spans="1:27">
      <c r="A62" s="8"/>
      <c r="B62" s="15" t="s">
        <v>118</v>
      </c>
      <c r="C62" s="8" t="s">
        <v>22</v>
      </c>
      <c r="D62" s="8" t="s">
        <v>8</v>
      </c>
      <c r="E62" s="9">
        <v>18.72</v>
      </c>
      <c r="F62" s="2"/>
      <c r="G62" s="1">
        <v>23.69</v>
      </c>
      <c r="H62" s="2"/>
      <c r="I62" s="10"/>
      <c r="J62" s="11">
        <v>27.51</v>
      </c>
      <c r="K62" s="2"/>
      <c r="L62" s="1">
        <v>29.31</v>
      </c>
      <c r="M62" s="2"/>
      <c r="N62" s="5">
        <v>27.51</v>
      </c>
      <c r="O62" s="2"/>
      <c r="P62" s="4">
        <v>27.94</v>
      </c>
      <c r="Q62" s="2"/>
      <c r="R62" s="4">
        <v>26.76</v>
      </c>
      <c r="S62" s="2"/>
      <c r="T62" s="3">
        <v>27.6</v>
      </c>
      <c r="U62" s="2"/>
      <c r="V62" s="12">
        <v>25.63</v>
      </c>
      <c r="W62" s="2"/>
      <c r="X62" s="13">
        <v>27.65</v>
      </c>
      <c r="Y62" s="2"/>
      <c r="Z62" s="14">
        <v>30.78</v>
      </c>
      <c r="AA62" s="2"/>
    </row>
    <row r="63" spans="1:27">
      <c r="A63" s="8">
        <v>29</v>
      </c>
      <c r="B63" s="15" t="s">
        <v>119</v>
      </c>
      <c r="C63" s="8" t="s">
        <v>22</v>
      </c>
      <c r="D63" s="8" t="s">
        <v>8</v>
      </c>
      <c r="E63" s="9">
        <v>18.97</v>
      </c>
      <c r="F63" s="2">
        <f>AVERAGE(E63:E64)</f>
        <v>18.924999999999997</v>
      </c>
      <c r="G63" s="1">
        <v>24.75</v>
      </c>
      <c r="H63" s="2">
        <f>AVERAGE(G63:G64)</f>
        <v>24.695</v>
      </c>
      <c r="I63" s="10">
        <f>GEOMEAN(F63,H63)</f>
        <v>21.618345797030816</v>
      </c>
      <c r="J63" s="11">
        <v>23.96</v>
      </c>
      <c r="K63" s="2">
        <f>AVERAGE(J63:J64)</f>
        <v>24.045000000000002</v>
      </c>
      <c r="L63" s="1">
        <v>26.35</v>
      </c>
      <c r="M63" s="2">
        <f>AVERAGE(L63:L64)</f>
        <v>26.385000000000002</v>
      </c>
      <c r="N63" s="5">
        <v>27.81</v>
      </c>
      <c r="O63" s="2">
        <f>AVERAGE(N63:N64)</f>
        <v>27.754999999999999</v>
      </c>
      <c r="P63" s="4">
        <v>29.62</v>
      </c>
      <c r="Q63" s="2">
        <f>AVERAGE(P63:P64)</f>
        <v>29.630000000000003</v>
      </c>
      <c r="R63" s="4">
        <v>26.53</v>
      </c>
      <c r="S63" s="2">
        <f>AVERAGE(R63:R64)</f>
        <v>26.524999999999999</v>
      </c>
      <c r="T63" s="3">
        <v>28.14</v>
      </c>
      <c r="U63" s="2">
        <f>AVERAGE(T63:T64)</f>
        <v>28.189999999999998</v>
      </c>
      <c r="V63" s="12">
        <v>25.55</v>
      </c>
      <c r="W63" s="2">
        <f>AVERAGE(V63:V64)</f>
        <v>25.605</v>
      </c>
      <c r="X63" s="13">
        <v>28.83</v>
      </c>
      <c r="Y63" s="2">
        <f>AVERAGE(X63:X64)</f>
        <v>28.65</v>
      </c>
      <c r="Z63" s="14">
        <v>30.15</v>
      </c>
      <c r="AA63" s="2">
        <f>AVERAGE(Z63:Z64)</f>
        <v>30.2</v>
      </c>
    </row>
    <row r="64" spans="1:27">
      <c r="A64" s="8"/>
      <c r="B64" s="15" t="s">
        <v>119</v>
      </c>
      <c r="C64" s="8" t="s">
        <v>22</v>
      </c>
      <c r="D64" s="8" t="s">
        <v>8</v>
      </c>
      <c r="E64" s="9">
        <v>18.88</v>
      </c>
      <c r="F64" s="2"/>
      <c r="G64" s="1">
        <v>24.64</v>
      </c>
      <c r="H64" s="2"/>
      <c r="I64" s="10"/>
      <c r="J64" s="11">
        <v>24.13</v>
      </c>
      <c r="K64" s="2"/>
      <c r="L64" s="1">
        <v>26.42</v>
      </c>
      <c r="M64" s="2"/>
      <c r="N64" s="5">
        <v>27.7</v>
      </c>
      <c r="O64" s="2"/>
      <c r="P64" s="4">
        <v>29.64</v>
      </c>
      <c r="Q64" s="2"/>
      <c r="R64" s="4">
        <v>26.52</v>
      </c>
      <c r="S64" s="2"/>
      <c r="T64" s="3">
        <v>28.24</v>
      </c>
      <c r="U64" s="2"/>
      <c r="V64" s="12">
        <v>25.66</v>
      </c>
      <c r="W64" s="2"/>
      <c r="X64" s="13">
        <v>28.47</v>
      </c>
      <c r="Y64" s="2"/>
      <c r="Z64" s="14">
        <v>30.25</v>
      </c>
      <c r="AA64" s="2"/>
    </row>
    <row r="65" spans="1:27">
      <c r="A65" s="8">
        <v>30</v>
      </c>
      <c r="B65" s="15" t="s">
        <v>120</v>
      </c>
      <c r="C65" s="8" t="s">
        <v>22</v>
      </c>
      <c r="D65" s="8" t="s">
        <v>8</v>
      </c>
      <c r="E65" s="9">
        <v>18.829999999999998</v>
      </c>
      <c r="F65" s="2">
        <f>AVERAGE(E65:E66)</f>
        <v>18.774999999999999</v>
      </c>
      <c r="G65" s="1">
        <v>24.17</v>
      </c>
      <c r="H65" s="2">
        <f>AVERAGE(G65:G66)</f>
        <v>24.14</v>
      </c>
      <c r="I65" s="10">
        <f>GEOMEAN(F65,H65)</f>
        <v>21.289163910308925</v>
      </c>
      <c r="J65" s="11">
        <v>30.68</v>
      </c>
      <c r="K65" s="2">
        <f>AVERAGE(J65:J66)</f>
        <v>32.03</v>
      </c>
      <c r="L65" s="1">
        <v>34.799999999999997</v>
      </c>
      <c r="M65" s="2">
        <f>AVERAGE(L65:L66)</f>
        <v>34.65</v>
      </c>
      <c r="N65" s="5">
        <v>27.57</v>
      </c>
      <c r="O65" s="2">
        <f>AVERAGE(N65:N66)</f>
        <v>27.524999999999999</v>
      </c>
      <c r="P65" s="4">
        <v>29.15</v>
      </c>
      <c r="Q65" s="2">
        <f>AVERAGE(P65:P66)</f>
        <v>29.225000000000001</v>
      </c>
      <c r="R65" s="4">
        <v>26.8</v>
      </c>
      <c r="S65" s="2">
        <f>AVERAGE(R65:R66)</f>
        <v>26.835000000000001</v>
      </c>
      <c r="T65" s="3">
        <v>28.21</v>
      </c>
      <c r="U65" s="2">
        <f>AVERAGE(T65:T66)</f>
        <v>28.234999999999999</v>
      </c>
      <c r="V65" s="12">
        <v>25.63</v>
      </c>
      <c r="W65" s="2">
        <f>AVERAGE(V65:V66)</f>
        <v>25.655000000000001</v>
      </c>
      <c r="X65" s="13">
        <v>30.1</v>
      </c>
      <c r="Y65" s="2">
        <f>AVERAGE(X65:X66)</f>
        <v>30.195</v>
      </c>
      <c r="Z65" s="14">
        <v>31.21</v>
      </c>
      <c r="AA65" s="2">
        <f>AVERAGE(Z65:Z66)</f>
        <v>31.555</v>
      </c>
    </row>
    <row r="66" spans="1:27">
      <c r="A66" s="8"/>
      <c r="B66" s="15" t="s">
        <v>120</v>
      </c>
      <c r="C66" s="8" t="s">
        <v>22</v>
      </c>
      <c r="D66" s="8" t="s">
        <v>8</v>
      </c>
      <c r="E66" s="9">
        <v>18.72</v>
      </c>
      <c r="F66" s="2"/>
      <c r="G66" s="1">
        <v>24.11</v>
      </c>
      <c r="H66" s="2"/>
      <c r="I66" s="10"/>
      <c r="J66" s="11">
        <v>33.380000000000003</v>
      </c>
      <c r="K66" s="2"/>
      <c r="L66" s="1">
        <v>34.5</v>
      </c>
      <c r="M66" s="2"/>
      <c r="N66" s="5">
        <v>27.48</v>
      </c>
      <c r="O66" s="2"/>
      <c r="P66" s="4">
        <v>29.3</v>
      </c>
      <c r="Q66" s="2"/>
      <c r="R66" s="4">
        <v>26.87</v>
      </c>
      <c r="S66" s="2"/>
      <c r="T66" s="3">
        <v>28.26</v>
      </c>
      <c r="U66" s="2"/>
      <c r="V66" s="12">
        <v>25.68</v>
      </c>
      <c r="W66" s="2"/>
      <c r="X66" s="13">
        <v>30.29</v>
      </c>
      <c r="Y66" s="2"/>
      <c r="Z66" s="14">
        <v>31.9</v>
      </c>
      <c r="AA66" s="2"/>
    </row>
    <row r="67" spans="1:27">
      <c r="A67" s="8">
        <v>31</v>
      </c>
      <c r="B67" s="15" t="s">
        <v>121</v>
      </c>
      <c r="C67" s="8" t="s">
        <v>22</v>
      </c>
      <c r="D67" s="8" t="s">
        <v>8</v>
      </c>
      <c r="E67" s="9">
        <v>19.04</v>
      </c>
      <c r="F67" s="2">
        <f>AVERAGE(E67:E68)</f>
        <v>19.015000000000001</v>
      </c>
      <c r="G67" s="1">
        <v>24.31</v>
      </c>
      <c r="H67" s="2">
        <f>AVERAGE(G67:G68)</f>
        <v>24.369999999999997</v>
      </c>
      <c r="I67" s="10">
        <f>GEOMEAN(F67,H67)</f>
        <v>21.526624212820735</v>
      </c>
      <c r="J67" s="11">
        <v>29.75</v>
      </c>
      <c r="K67" s="2">
        <f>AVERAGE(J67:J68)</f>
        <v>29.774999999999999</v>
      </c>
      <c r="L67" s="1">
        <v>31.72</v>
      </c>
      <c r="M67" s="2">
        <f>AVERAGE(L67:L68)</f>
        <v>31.740000000000002</v>
      </c>
      <c r="N67" s="5">
        <v>27.89</v>
      </c>
      <c r="O67" s="2">
        <f>AVERAGE(N67:N68)</f>
        <v>27.844999999999999</v>
      </c>
      <c r="P67" s="4">
        <v>29.86</v>
      </c>
      <c r="Q67" s="2">
        <f>AVERAGE(P67:P68)</f>
        <v>29.75</v>
      </c>
      <c r="R67" s="4">
        <v>26.58</v>
      </c>
      <c r="S67" s="2">
        <f>AVERAGE(R67:R68)</f>
        <v>26.625</v>
      </c>
      <c r="T67" s="3">
        <v>27.84</v>
      </c>
      <c r="U67" s="2">
        <f>AVERAGE(T67:T68)</f>
        <v>27.914999999999999</v>
      </c>
      <c r="V67" s="12">
        <v>25.68</v>
      </c>
      <c r="W67" s="2">
        <f>AVERAGE(V67:V68)</f>
        <v>25.754999999999999</v>
      </c>
      <c r="X67" s="13">
        <v>27.79</v>
      </c>
      <c r="Y67" s="2">
        <f>AVERAGE(X67:X68)</f>
        <v>27.86</v>
      </c>
      <c r="Z67" s="14">
        <v>31.75</v>
      </c>
      <c r="AA67" s="2">
        <f>AVERAGE(Z67:Z68)</f>
        <v>31.66</v>
      </c>
    </row>
    <row r="68" spans="1:27">
      <c r="A68" s="8"/>
      <c r="B68" s="15" t="s">
        <v>121</v>
      </c>
      <c r="C68" s="8" t="s">
        <v>22</v>
      </c>
      <c r="D68" s="8" t="s">
        <v>8</v>
      </c>
      <c r="E68" s="9">
        <v>18.989999999999998</v>
      </c>
      <c r="F68" s="2"/>
      <c r="G68" s="1">
        <v>24.43</v>
      </c>
      <c r="H68" s="2"/>
      <c r="I68" s="10"/>
      <c r="J68" s="11">
        <v>29.8</v>
      </c>
      <c r="K68" s="2"/>
      <c r="L68" s="1">
        <v>31.76</v>
      </c>
      <c r="M68" s="2"/>
      <c r="N68" s="5">
        <v>27.8</v>
      </c>
      <c r="O68" s="2"/>
      <c r="P68" s="4">
        <v>29.64</v>
      </c>
      <c r="Q68" s="2"/>
      <c r="R68" s="4">
        <v>26.67</v>
      </c>
      <c r="S68" s="2"/>
      <c r="T68" s="3">
        <v>27.99</v>
      </c>
      <c r="U68" s="2"/>
      <c r="V68" s="12">
        <v>25.83</v>
      </c>
      <c r="W68" s="2"/>
      <c r="X68" s="13">
        <v>27.93</v>
      </c>
      <c r="Y68" s="2"/>
      <c r="Z68" s="14">
        <v>31.57</v>
      </c>
      <c r="AA68" s="2"/>
    </row>
    <row r="69" spans="1:27">
      <c r="A69" s="8">
        <v>32</v>
      </c>
      <c r="B69" s="15" t="s">
        <v>122</v>
      </c>
      <c r="C69" s="8" t="s">
        <v>22</v>
      </c>
      <c r="D69" s="8" t="s">
        <v>8</v>
      </c>
      <c r="E69" s="9">
        <v>18.649999999999999</v>
      </c>
      <c r="F69" s="2">
        <f>AVERAGE(E69:E70)</f>
        <v>18.689999999999998</v>
      </c>
      <c r="G69" s="1">
        <v>23.78</v>
      </c>
      <c r="H69" s="2">
        <f>AVERAGE(G69:G70)</f>
        <v>23.765000000000001</v>
      </c>
      <c r="I69" s="10">
        <f>GEOMEAN(F69,H69)</f>
        <v>21.075290033591468</v>
      </c>
      <c r="J69" s="11">
        <v>28.78</v>
      </c>
      <c r="K69" s="2">
        <f>AVERAGE(J69:J70)</f>
        <v>28.884999999999998</v>
      </c>
      <c r="L69" s="1">
        <v>31.63</v>
      </c>
      <c r="M69" s="2">
        <f>AVERAGE(L69:L70)</f>
        <v>31.59</v>
      </c>
      <c r="N69" s="5">
        <v>26.52</v>
      </c>
      <c r="O69" s="2">
        <f>AVERAGE(N69:N70)</f>
        <v>26.484999999999999</v>
      </c>
      <c r="P69" s="4">
        <v>28.7</v>
      </c>
      <c r="Q69" s="2">
        <f>AVERAGE(P69:P70)</f>
        <v>28.68</v>
      </c>
      <c r="R69" s="4">
        <v>24.64</v>
      </c>
      <c r="S69" s="2">
        <f>AVERAGE(R69:R70)</f>
        <v>24.685000000000002</v>
      </c>
      <c r="T69" s="3">
        <v>26.24</v>
      </c>
      <c r="U69" s="2">
        <f>AVERAGE(T69:T70)</f>
        <v>26.305</v>
      </c>
      <c r="V69" s="12">
        <v>24.33</v>
      </c>
      <c r="W69" s="2">
        <f>AVERAGE(V69:V70)</f>
        <v>24.434999999999999</v>
      </c>
      <c r="X69" s="13">
        <v>28.03</v>
      </c>
      <c r="Y69" s="2">
        <f>AVERAGE(X69:X70)</f>
        <v>28.130000000000003</v>
      </c>
      <c r="Z69" s="14">
        <v>31.95</v>
      </c>
      <c r="AA69" s="2">
        <f>AVERAGE(Z69:Z70)</f>
        <v>31.994999999999997</v>
      </c>
    </row>
    <row r="70" spans="1:27">
      <c r="A70" s="8"/>
      <c r="B70" s="15" t="s">
        <v>122</v>
      </c>
      <c r="C70" s="8" t="s">
        <v>22</v>
      </c>
      <c r="D70" s="8" t="s">
        <v>8</v>
      </c>
      <c r="E70" s="9">
        <v>18.73</v>
      </c>
      <c r="F70" s="2"/>
      <c r="G70" s="1">
        <v>23.75</v>
      </c>
      <c r="H70" s="2"/>
      <c r="I70" s="10"/>
      <c r="J70" s="11">
        <v>28.99</v>
      </c>
      <c r="K70" s="2"/>
      <c r="L70" s="1">
        <v>31.55</v>
      </c>
      <c r="M70" s="2"/>
      <c r="N70" s="5">
        <v>26.45</v>
      </c>
      <c r="O70" s="2"/>
      <c r="P70" s="4">
        <v>28.66</v>
      </c>
      <c r="Q70" s="2"/>
      <c r="R70" s="4">
        <v>24.73</v>
      </c>
      <c r="S70" s="2"/>
      <c r="T70" s="3">
        <v>26.37</v>
      </c>
      <c r="U70" s="2"/>
      <c r="V70" s="12">
        <v>24.54</v>
      </c>
      <c r="W70" s="2"/>
      <c r="X70" s="13">
        <v>28.23</v>
      </c>
      <c r="Y70" s="2"/>
      <c r="Z70" s="14">
        <v>32.04</v>
      </c>
      <c r="AA70" s="2"/>
    </row>
    <row r="71" spans="1:27">
      <c r="A71" s="8">
        <v>33</v>
      </c>
      <c r="B71" s="15" t="s">
        <v>123</v>
      </c>
      <c r="C71" s="8" t="s">
        <v>22</v>
      </c>
      <c r="D71" s="8" t="s">
        <v>8</v>
      </c>
      <c r="E71" s="9">
        <v>18.53</v>
      </c>
      <c r="F71" s="2">
        <f>AVERAGE(E71:E72)</f>
        <v>18.59</v>
      </c>
      <c r="G71" s="1">
        <v>23.9</v>
      </c>
      <c r="H71" s="2">
        <f>AVERAGE(G71:G72)</f>
        <v>24.009999999999998</v>
      </c>
      <c r="I71" s="10">
        <f>GEOMEAN(F71,H71)</f>
        <v>21.126899914563896</v>
      </c>
      <c r="J71" s="11">
        <v>27.26</v>
      </c>
      <c r="K71" s="2">
        <f>AVERAGE(J71:J72)</f>
        <v>27.310000000000002</v>
      </c>
      <c r="L71" s="1">
        <v>29.86</v>
      </c>
      <c r="M71" s="2">
        <f>AVERAGE(L71:L72)</f>
        <v>29.97</v>
      </c>
      <c r="N71" s="4">
        <v>27.23</v>
      </c>
      <c r="O71" s="2">
        <f>AVERAGE(N71:N72)</f>
        <v>27.259999999999998</v>
      </c>
      <c r="P71" s="4">
        <v>29.63</v>
      </c>
      <c r="Q71" s="2">
        <f>AVERAGE(P71:P72)</f>
        <v>29.695</v>
      </c>
      <c r="R71" s="4">
        <v>25.43</v>
      </c>
      <c r="S71" s="2">
        <f>AVERAGE(R71:R72)</f>
        <v>25.545000000000002</v>
      </c>
      <c r="T71" s="3">
        <v>27.14</v>
      </c>
      <c r="U71" s="2">
        <f>AVERAGE(T71:T72)</f>
        <v>27.055</v>
      </c>
      <c r="V71" s="12">
        <v>24.47</v>
      </c>
      <c r="W71" s="2">
        <f>AVERAGE(V71:V72)</f>
        <v>24.475000000000001</v>
      </c>
      <c r="X71" s="13">
        <v>28.06</v>
      </c>
      <c r="Y71" s="2">
        <f>AVERAGE(X71:X72)</f>
        <v>27.945</v>
      </c>
      <c r="Z71" s="14">
        <v>31.11</v>
      </c>
      <c r="AA71" s="2">
        <f>AVERAGE(Z71:Z72)</f>
        <v>31.1</v>
      </c>
    </row>
    <row r="72" spans="1:27">
      <c r="A72" s="8"/>
      <c r="B72" s="15" t="s">
        <v>123</v>
      </c>
      <c r="C72" s="8" t="s">
        <v>22</v>
      </c>
      <c r="D72" s="8" t="s">
        <v>8</v>
      </c>
      <c r="E72" s="9">
        <v>18.649999999999999</v>
      </c>
      <c r="F72" s="2"/>
      <c r="G72" s="1">
        <v>24.12</v>
      </c>
      <c r="H72" s="2"/>
      <c r="I72" s="10"/>
      <c r="J72" s="11">
        <v>27.36</v>
      </c>
      <c r="K72" s="2"/>
      <c r="L72" s="1">
        <v>30.08</v>
      </c>
      <c r="M72" s="2"/>
      <c r="N72" s="4">
        <v>27.29</v>
      </c>
      <c r="O72" s="2"/>
      <c r="P72" s="4">
        <v>29.76</v>
      </c>
      <c r="Q72" s="2"/>
      <c r="R72" s="4">
        <v>25.66</v>
      </c>
      <c r="S72" s="2"/>
      <c r="T72" s="3">
        <v>26.97</v>
      </c>
      <c r="U72" s="2"/>
      <c r="V72" s="12">
        <v>24.48</v>
      </c>
      <c r="W72" s="2"/>
      <c r="X72" s="13">
        <v>27.83</v>
      </c>
      <c r="Y72" s="2"/>
      <c r="Z72" s="14">
        <v>31.09</v>
      </c>
      <c r="AA72" s="2"/>
    </row>
    <row r="73" spans="1:27">
      <c r="A73" s="8">
        <v>34</v>
      </c>
      <c r="B73" s="15" t="s">
        <v>124</v>
      </c>
      <c r="C73" s="8" t="s">
        <v>22</v>
      </c>
      <c r="D73" s="8" t="s">
        <v>10</v>
      </c>
      <c r="E73" s="9">
        <v>16.04</v>
      </c>
      <c r="F73" s="2">
        <f>AVERAGE(E73:E74)</f>
        <v>16.07</v>
      </c>
      <c r="G73" s="1">
        <v>22.02</v>
      </c>
      <c r="H73" s="2">
        <f>AVERAGE(G73:G74)</f>
        <v>22.225000000000001</v>
      </c>
      <c r="I73" s="10">
        <f>GEOMEAN(F73,H73)</f>
        <v>18.898564760319765</v>
      </c>
      <c r="J73" s="11">
        <v>27.65</v>
      </c>
      <c r="K73" s="2">
        <f>AVERAGE(J73:J74)</f>
        <v>27.645</v>
      </c>
      <c r="L73" s="1">
        <v>29.58</v>
      </c>
      <c r="M73" s="2">
        <f>AVERAGE(L73:L74)</f>
        <v>29.71</v>
      </c>
      <c r="N73" s="4">
        <v>26.52</v>
      </c>
      <c r="O73" s="2">
        <f>AVERAGE(N73:N74)</f>
        <v>26.655000000000001</v>
      </c>
      <c r="P73" s="4">
        <v>27.12</v>
      </c>
      <c r="Q73" s="2">
        <f>AVERAGE(P73:P74)</f>
        <v>27.16</v>
      </c>
      <c r="R73" s="4">
        <v>23.75</v>
      </c>
      <c r="S73" s="2">
        <f>AVERAGE(R73:R74)</f>
        <v>23.75</v>
      </c>
      <c r="T73" s="3">
        <v>28.82</v>
      </c>
      <c r="U73" s="2">
        <f>AVERAGE(T73:T74)</f>
        <v>28.664999999999999</v>
      </c>
      <c r="V73" s="12">
        <v>24.34</v>
      </c>
      <c r="W73" s="2">
        <f>AVERAGE(V73:V74)</f>
        <v>24.28</v>
      </c>
      <c r="X73" s="13">
        <v>25.67</v>
      </c>
      <c r="Y73" s="2">
        <f>AVERAGE(X73:X74)</f>
        <v>25.565000000000001</v>
      </c>
      <c r="Z73" s="14">
        <v>27.5</v>
      </c>
      <c r="AA73" s="2">
        <f>AVERAGE(Z73:Z74)</f>
        <v>27.57</v>
      </c>
    </row>
    <row r="74" spans="1:27">
      <c r="A74" s="8"/>
      <c r="B74" s="15" t="s">
        <v>124</v>
      </c>
      <c r="C74" s="8" t="s">
        <v>22</v>
      </c>
      <c r="D74" s="8" t="s">
        <v>10</v>
      </c>
      <c r="E74" s="9">
        <v>16.100000000000001</v>
      </c>
      <c r="F74" s="2"/>
      <c r="G74" s="1">
        <v>22.43</v>
      </c>
      <c r="H74" s="2"/>
      <c r="I74" s="10"/>
      <c r="J74" s="11">
        <v>27.64</v>
      </c>
      <c r="K74" s="2"/>
      <c r="L74" s="1">
        <v>29.84</v>
      </c>
      <c r="M74" s="2"/>
      <c r="N74" s="4">
        <v>26.79</v>
      </c>
      <c r="O74" s="2"/>
      <c r="P74" s="4">
        <v>27.2</v>
      </c>
      <c r="Q74" s="2"/>
      <c r="R74" s="4">
        <v>23.75</v>
      </c>
      <c r="S74" s="2"/>
      <c r="T74" s="3">
        <v>28.51</v>
      </c>
      <c r="U74" s="2"/>
      <c r="V74" s="12">
        <v>24.22</v>
      </c>
      <c r="W74" s="2"/>
      <c r="X74" s="13">
        <v>25.46</v>
      </c>
      <c r="Y74" s="2"/>
      <c r="Z74" s="14">
        <v>27.64</v>
      </c>
      <c r="AA74" s="2"/>
    </row>
    <row r="75" spans="1:27">
      <c r="A75" s="8">
        <v>35</v>
      </c>
      <c r="B75" s="15" t="s">
        <v>125</v>
      </c>
      <c r="C75" s="8" t="s">
        <v>22</v>
      </c>
      <c r="D75" s="8" t="s">
        <v>10</v>
      </c>
      <c r="E75" s="9">
        <v>16.96</v>
      </c>
      <c r="F75" s="2">
        <f>AVERAGE(E75:E76)</f>
        <v>16.990000000000002</v>
      </c>
      <c r="G75" s="1">
        <v>22.17</v>
      </c>
      <c r="H75" s="2">
        <f>AVERAGE(G75:G76)</f>
        <v>22.295000000000002</v>
      </c>
      <c r="I75" s="10">
        <f>GEOMEAN(F75,H75)</f>
        <v>19.46258076412273</v>
      </c>
      <c r="J75" s="11">
        <v>26.16</v>
      </c>
      <c r="K75" s="2">
        <f>AVERAGE(J75:J76)</f>
        <v>26.164999999999999</v>
      </c>
      <c r="L75" s="1">
        <v>28.64</v>
      </c>
      <c r="M75" s="2">
        <f>AVERAGE(L75:L76)</f>
        <v>28.740000000000002</v>
      </c>
      <c r="N75" s="4">
        <v>26.86</v>
      </c>
      <c r="O75" s="2">
        <f>AVERAGE(N75:N76)</f>
        <v>26.91</v>
      </c>
      <c r="P75" s="4">
        <v>27.78</v>
      </c>
      <c r="Q75" s="2">
        <f>AVERAGE(P75:P76)</f>
        <v>27.770000000000003</v>
      </c>
      <c r="R75" s="4">
        <v>23.66</v>
      </c>
      <c r="S75" s="2">
        <f>AVERAGE(R75:R76)</f>
        <v>23.67</v>
      </c>
      <c r="T75" s="3">
        <v>27.73</v>
      </c>
      <c r="U75" s="2">
        <f>AVERAGE(T75:T76)</f>
        <v>27.72</v>
      </c>
      <c r="V75" s="12">
        <v>24.94</v>
      </c>
      <c r="W75" s="2">
        <f>AVERAGE(V75:V76)</f>
        <v>24.87</v>
      </c>
      <c r="X75" s="13">
        <v>27.61</v>
      </c>
      <c r="Y75" s="2">
        <f>AVERAGE(X75:X76)</f>
        <v>27.54</v>
      </c>
      <c r="Z75" s="14">
        <v>29.97</v>
      </c>
      <c r="AA75" s="2">
        <f>AVERAGE(Z75:Z76)</f>
        <v>29.914999999999999</v>
      </c>
    </row>
    <row r="76" spans="1:27">
      <c r="A76" s="8"/>
      <c r="B76" s="15" t="s">
        <v>125</v>
      </c>
      <c r="C76" s="8" t="s">
        <v>22</v>
      </c>
      <c r="D76" s="8" t="s">
        <v>10</v>
      </c>
      <c r="E76" s="9">
        <v>17.02</v>
      </c>
      <c r="F76" s="2"/>
      <c r="G76" s="1">
        <v>22.42</v>
      </c>
      <c r="H76" s="2"/>
      <c r="I76" s="10"/>
      <c r="J76" s="11">
        <v>26.17</v>
      </c>
      <c r="K76" s="2"/>
      <c r="L76" s="1">
        <v>28.84</v>
      </c>
      <c r="M76" s="2"/>
      <c r="N76" s="4">
        <v>26.96</v>
      </c>
      <c r="O76" s="2"/>
      <c r="P76" s="4">
        <v>27.76</v>
      </c>
      <c r="Q76" s="2"/>
      <c r="R76" s="4">
        <v>23.68</v>
      </c>
      <c r="S76" s="2"/>
      <c r="T76" s="3">
        <v>27.71</v>
      </c>
      <c r="U76" s="2"/>
      <c r="V76" s="12">
        <v>24.8</v>
      </c>
      <c r="W76" s="2"/>
      <c r="X76" s="13">
        <v>27.47</v>
      </c>
      <c r="Y76" s="2"/>
      <c r="Z76" s="14">
        <v>29.86</v>
      </c>
      <c r="AA76" s="2"/>
    </row>
    <row r="77" spans="1:27">
      <c r="A77" s="8">
        <v>36</v>
      </c>
      <c r="B77" s="15" t="s">
        <v>126</v>
      </c>
      <c r="C77" s="8" t="s">
        <v>22</v>
      </c>
      <c r="D77" s="8" t="s">
        <v>10</v>
      </c>
      <c r="E77" s="9">
        <v>16.88</v>
      </c>
      <c r="F77" s="2">
        <f>AVERAGE(E77:E78)</f>
        <v>16.875</v>
      </c>
      <c r="G77" s="1">
        <v>22.82</v>
      </c>
      <c r="H77" s="2">
        <f>AVERAGE(G77:G78)</f>
        <v>22.965</v>
      </c>
      <c r="I77" s="10">
        <f>GEOMEAN(F77,H77)</f>
        <v>19.685892791539835</v>
      </c>
      <c r="J77" s="11">
        <v>28.27</v>
      </c>
      <c r="K77" s="2">
        <f>AVERAGE(J77:J78)</f>
        <v>28.21</v>
      </c>
      <c r="L77" s="1">
        <v>28.6</v>
      </c>
      <c r="M77" s="2">
        <f>AVERAGE(L77:L78)</f>
        <v>28.54</v>
      </c>
      <c r="N77" s="4">
        <v>27.48</v>
      </c>
      <c r="O77" s="2">
        <f>AVERAGE(N77:N78)</f>
        <v>27.34</v>
      </c>
      <c r="P77" s="4">
        <v>28.3</v>
      </c>
      <c r="Q77" s="2">
        <f>AVERAGE(P77:P78)</f>
        <v>28.29</v>
      </c>
      <c r="R77" s="4">
        <v>23.27</v>
      </c>
      <c r="S77" s="2">
        <f>AVERAGE(R77:R78)</f>
        <v>23.265000000000001</v>
      </c>
      <c r="T77" s="3">
        <v>27.93</v>
      </c>
      <c r="U77" s="2">
        <f>AVERAGE(T77:T78)</f>
        <v>27.875</v>
      </c>
      <c r="V77" s="12">
        <v>25.14</v>
      </c>
      <c r="W77" s="2">
        <f>AVERAGE(V77:V78)</f>
        <v>25.03</v>
      </c>
      <c r="X77" s="13">
        <v>27.44</v>
      </c>
      <c r="Y77" s="2">
        <f>AVERAGE(X77:X78)</f>
        <v>27.29</v>
      </c>
      <c r="Z77" s="14">
        <v>29.8</v>
      </c>
      <c r="AA77" s="2">
        <f>AVERAGE(Z77:Z78)</f>
        <v>29.704999999999998</v>
      </c>
    </row>
    <row r="78" spans="1:27">
      <c r="A78" s="8"/>
      <c r="B78" s="15" t="s">
        <v>126</v>
      </c>
      <c r="C78" s="8" t="s">
        <v>22</v>
      </c>
      <c r="D78" s="8" t="s">
        <v>10</v>
      </c>
      <c r="E78" s="9">
        <v>16.87</v>
      </c>
      <c r="F78" s="2"/>
      <c r="G78" s="1">
        <v>23.11</v>
      </c>
      <c r="H78" s="2"/>
      <c r="I78" s="10"/>
      <c r="J78" s="11">
        <v>28.15</v>
      </c>
      <c r="K78" s="2"/>
      <c r="L78" s="1">
        <v>28.48</v>
      </c>
      <c r="M78" s="2"/>
      <c r="N78" s="4">
        <v>27.2</v>
      </c>
      <c r="O78" s="2"/>
      <c r="P78" s="4">
        <v>28.28</v>
      </c>
      <c r="Q78" s="2"/>
      <c r="R78" s="4">
        <v>23.26</v>
      </c>
      <c r="S78" s="2"/>
      <c r="T78" s="3">
        <v>27.82</v>
      </c>
      <c r="U78" s="2"/>
      <c r="V78" s="12">
        <v>24.92</v>
      </c>
      <c r="W78" s="2"/>
      <c r="X78" s="13">
        <v>27.14</v>
      </c>
      <c r="Y78" s="2"/>
      <c r="Z78" s="14">
        <v>29.61</v>
      </c>
      <c r="AA78" s="2"/>
    </row>
    <row r="79" spans="1:27">
      <c r="A79" s="8">
        <v>37</v>
      </c>
      <c r="B79" s="15" t="s">
        <v>127</v>
      </c>
      <c r="C79" s="8" t="s">
        <v>22</v>
      </c>
      <c r="D79" s="8" t="s">
        <v>10</v>
      </c>
      <c r="E79" s="9">
        <v>17.760000000000002</v>
      </c>
      <c r="F79" s="2">
        <f>AVERAGE(E79:E80)</f>
        <v>17.75</v>
      </c>
      <c r="G79" s="1">
        <v>23.05</v>
      </c>
      <c r="H79" s="2">
        <f>AVERAGE(G79:G80)</f>
        <v>23.024999999999999</v>
      </c>
      <c r="I79" s="10">
        <f>GEOMEAN(F79,H79)</f>
        <v>20.216175454323697</v>
      </c>
      <c r="J79" s="11">
        <v>31.05</v>
      </c>
      <c r="K79" s="2">
        <f>AVERAGE(J79:J80)</f>
        <v>31.085000000000001</v>
      </c>
      <c r="L79" s="1">
        <v>28.77</v>
      </c>
      <c r="M79" s="2">
        <f>AVERAGE(L79:L80)</f>
        <v>28.689999999999998</v>
      </c>
      <c r="N79" s="4">
        <v>27.07</v>
      </c>
      <c r="O79" s="2">
        <f>AVERAGE(N79:N80)</f>
        <v>27.12</v>
      </c>
      <c r="P79" s="4">
        <v>28.17</v>
      </c>
      <c r="Q79" s="2">
        <f>AVERAGE(P79:P80)</f>
        <v>28.16</v>
      </c>
      <c r="R79" s="4">
        <v>23.1</v>
      </c>
      <c r="S79" s="2">
        <f>AVERAGE(R79:R80)</f>
        <v>23.11</v>
      </c>
      <c r="T79" s="3">
        <v>27.77</v>
      </c>
      <c r="U79" s="2">
        <f>AVERAGE(T79:T80)</f>
        <v>27.67</v>
      </c>
      <c r="V79" s="12">
        <v>25.17</v>
      </c>
      <c r="W79" s="2">
        <f>AVERAGE(V79:V80)</f>
        <v>25.08</v>
      </c>
      <c r="X79" s="13">
        <v>27.52</v>
      </c>
      <c r="Y79" s="2">
        <f>AVERAGE(X79:X80)</f>
        <v>27.494999999999997</v>
      </c>
      <c r="Z79" s="14">
        <v>29.96</v>
      </c>
      <c r="AA79" s="2">
        <f>AVERAGE(Z79:Z80)</f>
        <v>30.060000000000002</v>
      </c>
    </row>
    <row r="80" spans="1:27">
      <c r="A80" s="8"/>
      <c r="B80" s="15" t="s">
        <v>127</v>
      </c>
      <c r="C80" s="8" t="s">
        <v>22</v>
      </c>
      <c r="D80" s="8" t="s">
        <v>10</v>
      </c>
      <c r="E80" s="9">
        <v>17.739999999999998</v>
      </c>
      <c r="F80" s="2"/>
      <c r="G80" s="1">
        <v>23</v>
      </c>
      <c r="H80" s="2"/>
      <c r="I80" s="10"/>
      <c r="J80" s="11">
        <v>31.12</v>
      </c>
      <c r="K80" s="2"/>
      <c r="L80" s="1">
        <v>28.61</v>
      </c>
      <c r="M80" s="2"/>
      <c r="N80" s="4">
        <v>27.17</v>
      </c>
      <c r="O80" s="2"/>
      <c r="P80" s="4">
        <v>28.15</v>
      </c>
      <c r="Q80" s="2"/>
      <c r="R80" s="4">
        <v>23.12</v>
      </c>
      <c r="S80" s="2"/>
      <c r="T80" s="3">
        <v>27.57</v>
      </c>
      <c r="U80" s="2"/>
      <c r="V80" s="12">
        <v>24.99</v>
      </c>
      <c r="W80" s="2"/>
      <c r="X80" s="13">
        <v>27.47</v>
      </c>
      <c r="Y80" s="2"/>
      <c r="Z80" s="14">
        <v>30.16</v>
      </c>
      <c r="AA80" s="2"/>
    </row>
    <row r="81" spans="1:27">
      <c r="A81" s="8">
        <v>38</v>
      </c>
      <c r="B81" s="15" t="s">
        <v>128</v>
      </c>
      <c r="C81" s="8" t="s">
        <v>22</v>
      </c>
      <c r="D81" s="8" t="s">
        <v>10</v>
      </c>
      <c r="E81" s="9">
        <v>16.649999999999999</v>
      </c>
      <c r="F81" s="2">
        <f>AVERAGE(E81:E82)</f>
        <v>16.670000000000002</v>
      </c>
      <c r="G81" s="1">
        <v>22.15</v>
      </c>
      <c r="H81" s="2">
        <f>AVERAGE(G81:G82)</f>
        <v>22.114999999999998</v>
      </c>
      <c r="I81" s="10">
        <f>GEOMEAN(F81,H81)</f>
        <v>19.200444005282794</v>
      </c>
      <c r="J81" s="11">
        <v>29.47</v>
      </c>
      <c r="K81" s="2">
        <f>AVERAGE(J81:J82)</f>
        <v>29.47</v>
      </c>
      <c r="L81" s="1">
        <v>31.93</v>
      </c>
      <c r="M81" s="2">
        <f>AVERAGE(L81:L82)</f>
        <v>31.79</v>
      </c>
      <c r="N81" s="4">
        <v>25.88</v>
      </c>
      <c r="O81" s="2">
        <f>AVERAGE(N81:N82)</f>
        <v>25.984999999999999</v>
      </c>
      <c r="P81" s="4">
        <v>27.12</v>
      </c>
      <c r="Q81" s="2">
        <f>AVERAGE(P81:P82)</f>
        <v>27.125</v>
      </c>
      <c r="R81" s="4">
        <v>23.14</v>
      </c>
      <c r="S81" s="2">
        <f>AVERAGE(R81:R82)</f>
        <v>23.175000000000001</v>
      </c>
      <c r="T81" s="3">
        <v>26.7</v>
      </c>
      <c r="U81" s="2">
        <f>AVERAGE(T81:T82)</f>
        <v>26.619999999999997</v>
      </c>
      <c r="V81" s="12">
        <v>24.55</v>
      </c>
      <c r="W81" s="2">
        <f>AVERAGE(V81:V82)</f>
        <v>24.505000000000003</v>
      </c>
      <c r="X81" s="13">
        <v>26.66</v>
      </c>
      <c r="Y81" s="2">
        <f>AVERAGE(X81:X82)</f>
        <v>26.605</v>
      </c>
      <c r="Z81" s="14">
        <v>28.93</v>
      </c>
      <c r="AA81" s="2">
        <f>AVERAGE(Z81:Z82)</f>
        <v>28.9</v>
      </c>
    </row>
    <row r="82" spans="1:27">
      <c r="A82" s="8"/>
      <c r="B82" s="15" t="s">
        <v>128</v>
      </c>
      <c r="C82" s="8" t="s">
        <v>22</v>
      </c>
      <c r="D82" s="8" t="s">
        <v>10</v>
      </c>
      <c r="E82" s="9">
        <v>16.690000000000001</v>
      </c>
      <c r="F82" s="2"/>
      <c r="G82" s="1">
        <v>22.08</v>
      </c>
      <c r="H82" s="2"/>
      <c r="I82" s="10"/>
      <c r="J82" s="11">
        <v>29.47</v>
      </c>
      <c r="K82" s="2"/>
      <c r="L82" s="1">
        <v>31.65</v>
      </c>
      <c r="M82" s="2"/>
      <c r="N82" s="4">
        <v>26.09</v>
      </c>
      <c r="O82" s="2"/>
      <c r="P82" s="4">
        <v>27.13</v>
      </c>
      <c r="Q82" s="2"/>
      <c r="R82" s="4">
        <v>23.21</v>
      </c>
      <c r="S82" s="2"/>
      <c r="T82" s="3">
        <v>26.54</v>
      </c>
      <c r="U82" s="2"/>
      <c r="V82" s="12">
        <v>24.46</v>
      </c>
      <c r="W82" s="2"/>
      <c r="X82" s="13">
        <v>26.55</v>
      </c>
      <c r="Y82" s="2"/>
      <c r="Z82" s="14">
        <v>28.87</v>
      </c>
      <c r="AA82" s="2"/>
    </row>
    <row r="83" spans="1:27">
      <c r="A83" s="8">
        <v>39</v>
      </c>
      <c r="B83" s="15" t="s">
        <v>129</v>
      </c>
      <c r="C83" s="8" t="s">
        <v>22</v>
      </c>
      <c r="D83" s="8" t="s">
        <v>10</v>
      </c>
      <c r="E83" s="9">
        <v>17.71</v>
      </c>
      <c r="F83" s="2">
        <f>AVERAGE(E83:E84)</f>
        <v>17.734999999999999</v>
      </c>
      <c r="G83" s="1">
        <v>23.91</v>
      </c>
      <c r="H83" s="2">
        <f>AVERAGE(G83:G84)</f>
        <v>23.895</v>
      </c>
      <c r="I83" s="10">
        <f>GEOMEAN(F83,H83)</f>
        <v>20.585864689150174</v>
      </c>
      <c r="J83" s="11">
        <v>23.76</v>
      </c>
      <c r="K83" s="2">
        <f>AVERAGE(J83:J84)</f>
        <v>23.704999999999998</v>
      </c>
      <c r="L83" s="1">
        <v>25.55</v>
      </c>
      <c r="M83" s="2">
        <f>AVERAGE(L83:L84)</f>
        <v>25.560000000000002</v>
      </c>
      <c r="N83" s="4">
        <v>27.64</v>
      </c>
      <c r="O83" s="2">
        <f>AVERAGE(N83:N84)</f>
        <v>27.505000000000003</v>
      </c>
      <c r="P83" s="4">
        <v>27.95</v>
      </c>
      <c r="Q83" s="2">
        <f>AVERAGE(P83:P84)</f>
        <v>28.02</v>
      </c>
      <c r="R83" s="4">
        <v>24.49</v>
      </c>
      <c r="S83" s="2">
        <f>AVERAGE(R83:R84)</f>
        <v>24.534999999999997</v>
      </c>
      <c r="T83" s="3">
        <v>29.19</v>
      </c>
      <c r="U83" s="2">
        <f>AVERAGE(T83:T84)</f>
        <v>29.05</v>
      </c>
      <c r="V83" s="12">
        <v>25.74</v>
      </c>
      <c r="W83" s="2">
        <f>AVERAGE(V83:V84)</f>
        <v>25.684999999999999</v>
      </c>
      <c r="X83" s="13">
        <v>27.65</v>
      </c>
      <c r="Y83" s="2">
        <f>AVERAGE(X83:X84)</f>
        <v>27.68</v>
      </c>
      <c r="Z83" s="14">
        <v>29.1</v>
      </c>
      <c r="AA83" s="2">
        <f>AVERAGE(Z83:Z84)</f>
        <v>29.17</v>
      </c>
    </row>
    <row r="84" spans="1:27">
      <c r="A84" s="8"/>
      <c r="B84" s="15" t="s">
        <v>129</v>
      </c>
      <c r="C84" s="8" t="s">
        <v>22</v>
      </c>
      <c r="D84" s="8" t="s">
        <v>10</v>
      </c>
      <c r="E84" s="9">
        <v>17.760000000000002</v>
      </c>
      <c r="F84" s="2"/>
      <c r="G84" s="1">
        <v>23.88</v>
      </c>
      <c r="H84" s="2"/>
      <c r="I84" s="10"/>
      <c r="J84" s="11">
        <v>23.65</v>
      </c>
      <c r="K84" s="2"/>
      <c r="L84" s="1">
        <v>25.57</v>
      </c>
      <c r="M84" s="2"/>
      <c r="N84" s="4">
        <v>27.37</v>
      </c>
      <c r="O84" s="2"/>
      <c r="P84" s="4">
        <v>28.09</v>
      </c>
      <c r="Q84" s="2"/>
      <c r="R84" s="4">
        <v>24.58</v>
      </c>
      <c r="S84" s="2"/>
      <c r="T84" s="3">
        <v>28.91</v>
      </c>
      <c r="U84" s="2"/>
      <c r="V84" s="12">
        <v>25.63</v>
      </c>
      <c r="W84" s="2"/>
      <c r="X84" s="13">
        <v>27.71</v>
      </c>
      <c r="Y84" s="2"/>
      <c r="Z84" s="14">
        <v>29.24</v>
      </c>
      <c r="AA84" s="2"/>
    </row>
    <row r="85" spans="1:27">
      <c r="A85" s="8">
        <v>40</v>
      </c>
      <c r="B85" s="15" t="s">
        <v>130</v>
      </c>
      <c r="C85" s="8" t="s">
        <v>22</v>
      </c>
      <c r="D85" s="8" t="s">
        <v>10</v>
      </c>
      <c r="E85" s="9">
        <v>17.48</v>
      </c>
      <c r="F85" s="2">
        <f>AVERAGE(E85:E86)</f>
        <v>17.505000000000003</v>
      </c>
      <c r="G85" s="1">
        <v>22.81</v>
      </c>
      <c r="H85" s="2">
        <f>AVERAGE(G85:G86)</f>
        <v>22.795000000000002</v>
      </c>
      <c r="I85" s="10">
        <f>GEOMEAN(F85,H85)</f>
        <v>19.975647048343642</v>
      </c>
      <c r="J85" s="11">
        <v>29.16</v>
      </c>
      <c r="K85" s="2">
        <f>AVERAGE(J85:J86)</f>
        <v>29.05</v>
      </c>
      <c r="L85" s="1">
        <v>31.25</v>
      </c>
      <c r="M85" s="2">
        <f>AVERAGE(L85:L86)</f>
        <v>31.43</v>
      </c>
      <c r="N85" s="4">
        <v>26.94</v>
      </c>
      <c r="O85" s="2">
        <f>AVERAGE(N85:N86)</f>
        <v>27.05</v>
      </c>
      <c r="P85" s="4">
        <v>27.7</v>
      </c>
      <c r="Q85" s="2">
        <f>AVERAGE(P85:P86)</f>
        <v>27.734999999999999</v>
      </c>
      <c r="R85" s="4">
        <v>23.75</v>
      </c>
      <c r="S85" s="2">
        <f>AVERAGE(R85:R86)</f>
        <v>23.765000000000001</v>
      </c>
      <c r="T85" s="3">
        <v>28.5</v>
      </c>
      <c r="U85" s="2">
        <f>AVERAGE(T85:T86)</f>
        <v>28.484999999999999</v>
      </c>
      <c r="V85" s="12">
        <v>25.08</v>
      </c>
      <c r="W85" s="2">
        <f>AVERAGE(V85:V86)</f>
        <v>25.094999999999999</v>
      </c>
      <c r="X85" s="13">
        <v>27.5</v>
      </c>
      <c r="Y85" s="2">
        <f>AVERAGE(X85:X86)</f>
        <v>27.15</v>
      </c>
      <c r="Z85" s="14">
        <v>27.93</v>
      </c>
      <c r="AA85" s="2">
        <f>AVERAGE(Z85:Z86)</f>
        <v>27.865000000000002</v>
      </c>
    </row>
    <row r="86" spans="1:27">
      <c r="A86" s="8"/>
      <c r="B86" s="15" t="s">
        <v>130</v>
      </c>
      <c r="C86" s="8" t="s">
        <v>22</v>
      </c>
      <c r="D86" s="8" t="s">
        <v>10</v>
      </c>
      <c r="E86" s="9">
        <v>17.53</v>
      </c>
      <c r="F86" s="2"/>
      <c r="G86" s="1">
        <v>22.78</v>
      </c>
      <c r="H86" s="2"/>
      <c r="I86" s="10"/>
      <c r="J86" s="11">
        <v>28.94</v>
      </c>
      <c r="K86" s="2"/>
      <c r="L86" s="1">
        <v>31.61</v>
      </c>
      <c r="M86" s="2"/>
      <c r="N86" s="4">
        <v>27.16</v>
      </c>
      <c r="O86" s="2"/>
      <c r="P86" s="4">
        <v>27.77</v>
      </c>
      <c r="Q86" s="2"/>
      <c r="R86" s="4">
        <v>23.78</v>
      </c>
      <c r="S86" s="2"/>
      <c r="T86" s="3">
        <v>28.47</v>
      </c>
      <c r="U86" s="2"/>
      <c r="V86" s="12">
        <v>25.11</v>
      </c>
      <c r="W86" s="2"/>
      <c r="X86" s="13">
        <v>26.8</v>
      </c>
      <c r="Y86" s="2"/>
      <c r="Z86" s="14">
        <v>27.8</v>
      </c>
      <c r="AA86" s="2"/>
    </row>
    <row r="87" spans="1:27">
      <c r="A87" s="8">
        <v>41</v>
      </c>
      <c r="B87" s="15" t="s">
        <v>131</v>
      </c>
      <c r="C87" s="8" t="s">
        <v>22</v>
      </c>
      <c r="D87" s="8" t="s">
        <v>10</v>
      </c>
      <c r="E87" s="9">
        <v>16.649999999999999</v>
      </c>
      <c r="F87" s="2">
        <f>AVERAGE(E87:E88)</f>
        <v>16.670000000000002</v>
      </c>
      <c r="G87" s="1">
        <v>23.05</v>
      </c>
      <c r="H87" s="2">
        <f>AVERAGE(G87:G88)</f>
        <v>23.155000000000001</v>
      </c>
      <c r="I87" s="10">
        <f>GEOMEAN(F87,H87)</f>
        <v>19.646726190386023</v>
      </c>
      <c r="J87" s="11">
        <v>28.55</v>
      </c>
      <c r="K87" s="2">
        <f>AVERAGE(J87:J88)</f>
        <v>28.505000000000003</v>
      </c>
      <c r="L87" s="1">
        <v>31.05</v>
      </c>
      <c r="M87" s="2">
        <f>AVERAGE(L87:L88)</f>
        <v>30.93</v>
      </c>
      <c r="N87" s="5">
        <v>26.08</v>
      </c>
      <c r="O87" s="2">
        <f>AVERAGE(N87:N88)</f>
        <v>26.189999999999998</v>
      </c>
      <c r="P87" s="4">
        <v>27.24</v>
      </c>
      <c r="Q87" s="2">
        <f>AVERAGE(P87:P88)</f>
        <v>27.295000000000002</v>
      </c>
      <c r="R87" s="4">
        <v>23.32</v>
      </c>
      <c r="S87" s="2">
        <f>AVERAGE(R87:R88)</f>
        <v>23.41</v>
      </c>
      <c r="T87" s="3">
        <v>27.82</v>
      </c>
      <c r="U87" s="2">
        <f>AVERAGE(T87:T88)</f>
        <v>27.935000000000002</v>
      </c>
      <c r="V87" s="12">
        <v>24.13</v>
      </c>
      <c r="W87" s="2">
        <f>AVERAGE(V87:V88)</f>
        <v>24.119999999999997</v>
      </c>
      <c r="X87" s="13">
        <v>26.01</v>
      </c>
      <c r="Y87" s="2">
        <f>AVERAGE(X87:X88)</f>
        <v>26.045000000000002</v>
      </c>
      <c r="Z87" s="14">
        <v>28.03</v>
      </c>
      <c r="AA87" s="2">
        <f>AVERAGE(Z87:Z88)</f>
        <v>28.05</v>
      </c>
    </row>
    <row r="88" spans="1:27">
      <c r="A88" s="8"/>
      <c r="B88" s="15" t="s">
        <v>131</v>
      </c>
      <c r="C88" s="8" t="s">
        <v>22</v>
      </c>
      <c r="D88" s="8" t="s">
        <v>10</v>
      </c>
      <c r="E88" s="9">
        <v>16.690000000000001</v>
      </c>
      <c r="F88" s="2"/>
      <c r="G88" s="1">
        <v>23.26</v>
      </c>
      <c r="H88" s="2"/>
      <c r="I88" s="10"/>
      <c r="J88" s="11">
        <v>28.46</v>
      </c>
      <c r="K88" s="2"/>
      <c r="L88" s="1">
        <v>30.81</v>
      </c>
      <c r="M88" s="2"/>
      <c r="N88" s="5">
        <v>26.3</v>
      </c>
      <c r="O88" s="2"/>
      <c r="P88" s="4">
        <v>27.35</v>
      </c>
      <c r="Q88" s="2"/>
      <c r="R88" s="4">
        <v>23.5</v>
      </c>
      <c r="S88" s="2"/>
      <c r="T88" s="3">
        <v>28.05</v>
      </c>
      <c r="U88" s="2"/>
      <c r="V88" s="12">
        <v>24.11</v>
      </c>
      <c r="W88" s="2"/>
      <c r="X88" s="13">
        <v>26.08</v>
      </c>
      <c r="Y88" s="2"/>
      <c r="Z88" s="14">
        <v>28.07</v>
      </c>
      <c r="AA88" s="2"/>
    </row>
    <row r="89" spans="1:27">
      <c r="A89" s="8">
        <v>42</v>
      </c>
      <c r="B89" s="15" t="s">
        <v>132</v>
      </c>
      <c r="C89" s="8" t="s">
        <v>22</v>
      </c>
      <c r="D89" s="8" t="s">
        <v>10</v>
      </c>
      <c r="E89" s="9">
        <v>16.61</v>
      </c>
      <c r="F89" s="2">
        <f>AVERAGE(E89:E90)</f>
        <v>16.649999999999999</v>
      </c>
      <c r="G89" s="1">
        <v>22.88</v>
      </c>
      <c r="H89" s="2">
        <f>AVERAGE(G89:G90)</f>
        <v>22.895</v>
      </c>
      <c r="I89" s="10">
        <f>GEOMEAN(F89,H89)</f>
        <v>19.524388594780628</v>
      </c>
      <c r="J89" s="11">
        <v>26.22</v>
      </c>
      <c r="K89" s="2">
        <f>AVERAGE(J89:J90)</f>
        <v>26.22</v>
      </c>
      <c r="L89" s="1">
        <v>29.34</v>
      </c>
      <c r="M89" s="2">
        <f>AVERAGE(L89:L90)</f>
        <v>29.335000000000001</v>
      </c>
      <c r="N89" s="5">
        <v>26.57</v>
      </c>
      <c r="O89" s="2">
        <f>AVERAGE(N89:N90)</f>
        <v>26.445</v>
      </c>
      <c r="P89" s="4">
        <v>27.2</v>
      </c>
      <c r="Q89" s="2">
        <f>AVERAGE(P89:P90)</f>
        <v>27.17</v>
      </c>
      <c r="R89" s="4">
        <v>24.01</v>
      </c>
      <c r="S89" s="2">
        <f>AVERAGE(R89:R90)</f>
        <v>24.03</v>
      </c>
      <c r="T89" s="3">
        <v>26.62</v>
      </c>
      <c r="U89" s="2">
        <f>AVERAGE(T89:T90)</f>
        <v>26.605</v>
      </c>
      <c r="V89" s="12">
        <v>24.44</v>
      </c>
      <c r="W89" s="2">
        <f>AVERAGE(V89:V90)</f>
        <v>24.39</v>
      </c>
      <c r="X89" s="13">
        <v>26.15</v>
      </c>
      <c r="Y89" s="2">
        <f>AVERAGE(X89:X90)</f>
        <v>26.09</v>
      </c>
      <c r="Z89" s="14">
        <v>27.59</v>
      </c>
      <c r="AA89" s="2">
        <f>AVERAGE(Z89:Z90)</f>
        <v>27.585000000000001</v>
      </c>
    </row>
    <row r="90" spans="1:27">
      <c r="A90" s="8"/>
      <c r="B90" s="15" t="s">
        <v>132</v>
      </c>
      <c r="C90" s="8" t="s">
        <v>22</v>
      </c>
      <c r="D90" s="8" t="s">
        <v>10</v>
      </c>
      <c r="E90" s="9">
        <v>16.690000000000001</v>
      </c>
      <c r="F90" s="2"/>
      <c r="G90" s="1">
        <v>22.91</v>
      </c>
      <c r="H90" s="2"/>
      <c r="I90" s="10"/>
      <c r="J90" s="11">
        <v>26.22</v>
      </c>
      <c r="K90" s="2"/>
      <c r="L90" s="1">
        <v>29.33</v>
      </c>
      <c r="M90" s="2"/>
      <c r="N90" s="5">
        <v>26.32</v>
      </c>
      <c r="O90" s="2"/>
      <c r="P90" s="4">
        <v>27.14</v>
      </c>
      <c r="Q90" s="2"/>
      <c r="R90" s="4">
        <v>24.05</v>
      </c>
      <c r="S90" s="2"/>
      <c r="T90" s="3">
        <v>26.59</v>
      </c>
      <c r="U90" s="2"/>
      <c r="V90" s="12">
        <v>24.34</v>
      </c>
      <c r="W90" s="2"/>
      <c r="X90" s="13">
        <v>26.03</v>
      </c>
      <c r="Y90" s="2"/>
      <c r="Z90" s="14">
        <v>27.58</v>
      </c>
      <c r="AA90" s="2"/>
    </row>
    <row r="91" spans="1:27">
      <c r="A91" s="8">
        <v>43</v>
      </c>
      <c r="B91" s="15" t="s">
        <v>133</v>
      </c>
      <c r="C91" s="8" t="s">
        <v>22</v>
      </c>
      <c r="D91" s="8" t="s">
        <v>9</v>
      </c>
      <c r="E91" s="9">
        <v>18.22</v>
      </c>
      <c r="F91" s="2">
        <f>AVERAGE(E91:E92)</f>
        <v>18.259999999999998</v>
      </c>
      <c r="G91" s="1">
        <v>24.1</v>
      </c>
      <c r="H91" s="2">
        <f>AVERAGE(G91:G92)</f>
        <v>24.195</v>
      </c>
      <c r="I91" s="10">
        <f>GEOMEAN(F91,H91)</f>
        <v>21.01905564006147</v>
      </c>
      <c r="J91" s="11">
        <v>27.75</v>
      </c>
      <c r="K91" s="2">
        <f>AVERAGE(J91:J92)</f>
        <v>27.61</v>
      </c>
      <c r="L91" s="1">
        <v>28.62</v>
      </c>
      <c r="M91" s="2">
        <f>AVERAGE(L91:L92)</f>
        <v>28.700000000000003</v>
      </c>
      <c r="N91" s="5">
        <v>26.08</v>
      </c>
      <c r="O91" s="2">
        <f>AVERAGE(N91:N92)</f>
        <v>26.934999999999999</v>
      </c>
      <c r="P91" s="4">
        <v>28.66</v>
      </c>
      <c r="Q91" s="2">
        <f>AVERAGE(P91:P92)</f>
        <v>28.490000000000002</v>
      </c>
      <c r="R91" s="4">
        <v>23.24</v>
      </c>
      <c r="S91" s="2">
        <f>AVERAGE(R91:R92)</f>
        <v>23.369999999999997</v>
      </c>
      <c r="T91" s="3">
        <v>27.7</v>
      </c>
      <c r="U91" s="2">
        <f>AVERAGE(T91:T92)</f>
        <v>27.67</v>
      </c>
      <c r="V91" s="12">
        <v>25.18</v>
      </c>
      <c r="W91" s="2">
        <f>AVERAGE(V91:V92)</f>
        <v>25.155000000000001</v>
      </c>
      <c r="X91" s="13">
        <v>27.59</v>
      </c>
      <c r="Y91" s="2">
        <f>AVERAGE(X91:X92)</f>
        <v>27.545000000000002</v>
      </c>
      <c r="Z91" s="14">
        <v>29.81</v>
      </c>
      <c r="AA91" s="2">
        <f>AVERAGE(Z91:Z92)</f>
        <v>29.905000000000001</v>
      </c>
    </row>
    <row r="92" spans="1:27">
      <c r="A92" s="8"/>
      <c r="B92" s="15" t="s">
        <v>133</v>
      </c>
      <c r="C92" s="8" t="s">
        <v>22</v>
      </c>
      <c r="D92" s="8" t="s">
        <v>9</v>
      </c>
      <c r="E92" s="9">
        <v>18.3</v>
      </c>
      <c r="F92" s="2"/>
      <c r="G92" s="1">
        <v>24.29</v>
      </c>
      <c r="H92" s="2"/>
      <c r="I92" s="10"/>
      <c r="J92" s="11">
        <v>27.47</v>
      </c>
      <c r="K92" s="2"/>
      <c r="L92" s="1">
        <v>28.78</v>
      </c>
      <c r="M92" s="2"/>
      <c r="N92" s="5">
        <v>27.79</v>
      </c>
      <c r="O92" s="2"/>
      <c r="P92" s="4">
        <v>28.32</v>
      </c>
      <c r="Q92" s="2"/>
      <c r="R92" s="4">
        <v>23.5</v>
      </c>
      <c r="S92" s="2"/>
      <c r="T92" s="3">
        <v>27.64</v>
      </c>
      <c r="U92" s="2"/>
      <c r="V92" s="12">
        <v>25.13</v>
      </c>
      <c r="W92" s="2"/>
      <c r="X92" s="13">
        <v>27.5</v>
      </c>
      <c r="Y92" s="2"/>
      <c r="Z92" s="14">
        <v>30</v>
      </c>
      <c r="AA92" s="2"/>
    </row>
    <row r="93" spans="1:27">
      <c r="A93" s="8">
        <v>44</v>
      </c>
      <c r="B93" s="15" t="s">
        <v>134</v>
      </c>
      <c r="C93" s="8" t="s">
        <v>22</v>
      </c>
      <c r="D93" s="8" t="s">
        <v>9</v>
      </c>
      <c r="E93" s="9">
        <v>18.420000000000002</v>
      </c>
      <c r="F93" s="2">
        <f>AVERAGE(E93:E94)</f>
        <v>18.454999999999998</v>
      </c>
      <c r="G93" s="1">
        <v>24.06</v>
      </c>
      <c r="H93" s="2">
        <f>AVERAGE(G93:G94)</f>
        <v>24.189999999999998</v>
      </c>
      <c r="I93" s="10">
        <f>GEOMEAN(F93,H93)</f>
        <v>21.128806165990543</v>
      </c>
      <c r="J93" s="11">
        <v>30</v>
      </c>
      <c r="K93" s="2">
        <f>AVERAGE(J93:J94)</f>
        <v>29.96</v>
      </c>
      <c r="L93" s="1">
        <v>28.52</v>
      </c>
      <c r="M93" s="2">
        <f>AVERAGE(L93:L94)</f>
        <v>28.564999999999998</v>
      </c>
      <c r="N93" s="5">
        <v>26.77</v>
      </c>
      <c r="O93" s="2">
        <f>AVERAGE(N93:N94)</f>
        <v>26.91</v>
      </c>
      <c r="P93" s="4">
        <v>28.72</v>
      </c>
      <c r="Q93" s="2">
        <f>AVERAGE(P93:P94)</f>
        <v>28.634999999999998</v>
      </c>
      <c r="R93" s="4">
        <v>23.02</v>
      </c>
      <c r="S93" s="2">
        <f>AVERAGE(R93:R94)</f>
        <v>23.07</v>
      </c>
      <c r="T93" s="3">
        <v>27.53</v>
      </c>
      <c r="U93" s="2">
        <f>AVERAGE(T93:T94)</f>
        <v>27.565000000000001</v>
      </c>
      <c r="V93" s="12">
        <v>25.17</v>
      </c>
      <c r="W93" s="2">
        <f>AVERAGE(V93:V94)</f>
        <v>25.155000000000001</v>
      </c>
      <c r="X93" s="13">
        <v>27.46</v>
      </c>
      <c r="Y93" s="2">
        <f>AVERAGE(X93:X94)</f>
        <v>27.34</v>
      </c>
      <c r="Z93" s="14">
        <v>29.97</v>
      </c>
      <c r="AA93" s="2">
        <f>AVERAGE(Z93:Z94)</f>
        <v>30.115000000000002</v>
      </c>
    </row>
    <row r="94" spans="1:27">
      <c r="A94" s="8"/>
      <c r="B94" s="15" t="s">
        <v>134</v>
      </c>
      <c r="C94" s="8" t="s">
        <v>22</v>
      </c>
      <c r="D94" s="8" t="s">
        <v>9</v>
      </c>
      <c r="E94" s="9">
        <v>18.489999999999998</v>
      </c>
      <c r="F94" s="2"/>
      <c r="G94" s="1">
        <v>24.32</v>
      </c>
      <c r="H94" s="2"/>
      <c r="I94" s="10"/>
      <c r="J94" s="11">
        <v>29.92</v>
      </c>
      <c r="K94" s="2"/>
      <c r="L94" s="1">
        <v>28.61</v>
      </c>
      <c r="M94" s="2"/>
      <c r="N94" s="5">
        <v>27.05</v>
      </c>
      <c r="O94" s="2"/>
      <c r="P94" s="4">
        <v>28.55</v>
      </c>
      <c r="Q94" s="2"/>
      <c r="R94" s="4">
        <v>23.12</v>
      </c>
      <c r="S94" s="2"/>
      <c r="T94" s="3">
        <v>27.6</v>
      </c>
      <c r="U94" s="2"/>
      <c r="V94" s="12">
        <v>25.14</v>
      </c>
      <c r="W94" s="2"/>
      <c r="X94" s="13">
        <v>27.22</v>
      </c>
      <c r="Y94" s="2"/>
      <c r="Z94" s="14">
        <v>30.26</v>
      </c>
      <c r="AA94" s="2"/>
    </row>
    <row r="95" spans="1:27">
      <c r="A95" s="8">
        <v>45</v>
      </c>
      <c r="B95" s="15" t="s">
        <v>135</v>
      </c>
      <c r="C95" s="8" t="s">
        <v>22</v>
      </c>
      <c r="D95" s="8" t="s">
        <v>9</v>
      </c>
      <c r="E95" s="9">
        <v>17.079999999999998</v>
      </c>
      <c r="F95" s="2">
        <f>AVERAGE(E95:E96)</f>
        <v>17.104999999999997</v>
      </c>
      <c r="G95" s="1">
        <v>22.83</v>
      </c>
      <c r="H95" s="2">
        <f>AVERAGE(G95:G96)</f>
        <v>22.924999999999997</v>
      </c>
      <c r="I95" s="10">
        <f>GEOMEAN(F95,H95)</f>
        <v>19.802326252236121</v>
      </c>
      <c r="J95" s="11">
        <v>28.45</v>
      </c>
      <c r="K95" s="2">
        <f>AVERAGE(J95:J96)</f>
        <v>28.445</v>
      </c>
      <c r="L95" s="1">
        <v>28.54</v>
      </c>
      <c r="M95" s="2">
        <f>AVERAGE(L95:L96)</f>
        <v>28.574999999999999</v>
      </c>
      <c r="N95" s="5">
        <v>26.79</v>
      </c>
      <c r="O95" s="2">
        <f>AVERAGE(N95:N96)</f>
        <v>26.79</v>
      </c>
      <c r="P95" s="4">
        <v>28.57</v>
      </c>
      <c r="Q95" s="2">
        <f>AVERAGE(P95:P96)</f>
        <v>28.630000000000003</v>
      </c>
      <c r="R95" s="4">
        <v>22.9</v>
      </c>
      <c r="S95" s="2">
        <f>AVERAGE(R95:R96)</f>
        <v>22.945</v>
      </c>
      <c r="T95" s="3">
        <v>27.35</v>
      </c>
      <c r="U95" s="2">
        <f>AVERAGE(T95:T96)</f>
        <v>27.454999999999998</v>
      </c>
      <c r="V95" s="12">
        <v>25.13</v>
      </c>
      <c r="W95" s="2">
        <f>AVERAGE(V95:V96)</f>
        <v>25.14</v>
      </c>
      <c r="X95" s="13">
        <v>27.27</v>
      </c>
      <c r="Y95" s="2">
        <f>AVERAGE(X95:X96)</f>
        <v>27.21</v>
      </c>
      <c r="Z95" s="14">
        <v>29.82</v>
      </c>
      <c r="AA95" s="2">
        <f>AVERAGE(Z95:Z96)</f>
        <v>29.880000000000003</v>
      </c>
    </row>
    <row r="96" spans="1:27">
      <c r="A96" s="8"/>
      <c r="B96" s="15" t="s">
        <v>135</v>
      </c>
      <c r="C96" s="8" t="s">
        <v>22</v>
      </c>
      <c r="D96" s="8" t="s">
        <v>9</v>
      </c>
      <c r="E96" s="9">
        <v>17.13</v>
      </c>
      <c r="F96" s="2"/>
      <c r="G96" s="1">
        <v>23.02</v>
      </c>
      <c r="H96" s="2"/>
      <c r="I96" s="10"/>
      <c r="J96" s="11">
        <v>28.44</v>
      </c>
      <c r="K96" s="2"/>
      <c r="L96" s="1">
        <v>28.61</v>
      </c>
      <c r="M96" s="2"/>
      <c r="N96" s="5">
        <v>26.79</v>
      </c>
      <c r="O96" s="2"/>
      <c r="P96" s="4">
        <v>28.69</v>
      </c>
      <c r="Q96" s="2"/>
      <c r="R96" s="4">
        <v>22.99</v>
      </c>
      <c r="S96" s="2"/>
      <c r="T96" s="3">
        <v>27.56</v>
      </c>
      <c r="U96" s="2"/>
      <c r="V96" s="12">
        <v>25.15</v>
      </c>
      <c r="W96" s="2"/>
      <c r="X96" s="13">
        <v>27.15</v>
      </c>
      <c r="Y96" s="2"/>
      <c r="Z96" s="14">
        <v>29.94</v>
      </c>
      <c r="AA96" s="2"/>
    </row>
    <row r="97" spans="1:27">
      <c r="A97" s="8">
        <v>46</v>
      </c>
      <c r="B97" s="15" t="s">
        <v>136</v>
      </c>
      <c r="C97" s="8" t="s">
        <v>22</v>
      </c>
      <c r="D97" s="8" t="s">
        <v>9</v>
      </c>
      <c r="E97" s="9">
        <v>18.86</v>
      </c>
      <c r="F97" s="2">
        <f>AVERAGE(E97:E98)</f>
        <v>18.88</v>
      </c>
      <c r="G97" s="1">
        <v>24.61</v>
      </c>
      <c r="H97" s="2">
        <f>AVERAGE(G97:G98)</f>
        <v>24.664999999999999</v>
      </c>
      <c r="I97" s="10">
        <f>GEOMEAN(F97,H97)</f>
        <v>21.579508798858235</v>
      </c>
      <c r="J97" s="11">
        <v>32.479999999999997</v>
      </c>
      <c r="K97" s="2">
        <f>AVERAGE(J97:J98)</f>
        <v>32.614999999999995</v>
      </c>
      <c r="L97" s="1">
        <v>28.23</v>
      </c>
      <c r="M97" s="2">
        <f>AVERAGE(L97:L98)</f>
        <v>28.195</v>
      </c>
      <c r="N97" s="5">
        <v>26.605</v>
      </c>
      <c r="O97" s="2">
        <f>AVERAGE(N97:N98)</f>
        <v>26.605</v>
      </c>
      <c r="P97" s="4">
        <v>27.54</v>
      </c>
      <c r="Q97" s="2">
        <f>AVERAGE(P97:P98)</f>
        <v>27.619999999999997</v>
      </c>
      <c r="R97" s="4">
        <v>21.67</v>
      </c>
      <c r="S97" s="2">
        <f>AVERAGE(R97:R98)</f>
        <v>21.78</v>
      </c>
      <c r="T97" s="3">
        <v>27.32</v>
      </c>
      <c r="U97" s="2">
        <f>AVERAGE(T97:T98)</f>
        <v>27.405000000000001</v>
      </c>
      <c r="V97" s="12">
        <v>25.46</v>
      </c>
      <c r="W97" s="2">
        <f>AVERAGE(V97:V98)</f>
        <v>25.405000000000001</v>
      </c>
      <c r="X97" s="13">
        <v>27.55</v>
      </c>
      <c r="Y97" s="2">
        <f>AVERAGE(X97:X98)</f>
        <v>27.445</v>
      </c>
      <c r="Z97" s="14">
        <v>29.97</v>
      </c>
      <c r="AA97" s="2">
        <f>AVERAGE(Z97:Z98)</f>
        <v>30.004999999999999</v>
      </c>
    </row>
    <row r="98" spans="1:27">
      <c r="A98" s="8"/>
      <c r="B98" s="15" t="s">
        <v>136</v>
      </c>
      <c r="C98" s="8" t="s">
        <v>22</v>
      </c>
      <c r="D98" s="8" t="s">
        <v>9</v>
      </c>
      <c r="E98" s="9">
        <v>18.899999999999999</v>
      </c>
      <c r="F98" s="2"/>
      <c r="G98" s="1">
        <v>24.72</v>
      </c>
      <c r="H98" s="2"/>
      <c r="I98" s="10"/>
      <c r="J98" s="11">
        <v>32.75</v>
      </c>
      <c r="K98" s="2"/>
      <c r="L98" s="1">
        <v>28.16</v>
      </c>
      <c r="M98" s="2"/>
      <c r="N98" s="5">
        <v>26.605</v>
      </c>
      <c r="O98" s="2"/>
      <c r="P98" s="4">
        <v>27.7</v>
      </c>
      <c r="Q98" s="2"/>
      <c r="R98" s="4">
        <v>21.89</v>
      </c>
      <c r="S98" s="2"/>
      <c r="T98" s="3">
        <v>27.49</v>
      </c>
      <c r="U98" s="2"/>
      <c r="V98" s="12">
        <v>25.35</v>
      </c>
      <c r="W98" s="2"/>
      <c r="X98" s="13">
        <v>27.34</v>
      </c>
      <c r="Y98" s="2"/>
      <c r="Z98" s="14">
        <v>30.04</v>
      </c>
      <c r="AA98" s="2"/>
    </row>
    <row r="99" spans="1:27">
      <c r="A99" s="8">
        <v>47</v>
      </c>
      <c r="B99" s="15" t="s">
        <v>137</v>
      </c>
      <c r="C99" s="8" t="s">
        <v>22</v>
      </c>
      <c r="D99" s="8" t="s">
        <v>9</v>
      </c>
      <c r="E99" s="9">
        <v>17.989999999999998</v>
      </c>
      <c r="F99" s="2">
        <f>AVERAGE(E99:E100)</f>
        <v>17.979999999999997</v>
      </c>
      <c r="G99" s="1">
        <v>24.13</v>
      </c>
      <c r="H99" s="2">
        <f>AVERAGE(G99:G100)</f>
        <v>24.305</v>
      </c>
      <c r="I99" s="10">
        <f>GEOMEAN(F99,H99)</f>
        <v>20.90463824130903</v>
      </c>
      <c r="J99" s="11">
        <v>28.87</v>
      </c>
      <c r="K99" s="2">
        <f>AVERAGE(J99:J100)</f>
        <v>28.785</v>
      </c>
      <c r="L99" s="1">
        <v>31.7</v>
      </c>
      <c r="M99" s="2">
        <f>AVERAGE(L99:L100)</f>
        <v>31.64</v>
      </c>
      <c r="N99" s="5">
        <v>27.02</v>
      </c>
      <c r="O99" s="2">
        <f>AVERAGE(N99:N100)</f>
        <v>27.2</v>
      </c>
      <c r="P99" s="4">
        <v>28.01</v>
      </c>
      <c r="Q99" s="2">
        <f>AVERAGE(P99:P100)</f>
        <v>27.96</v>
      </c>
      <c r="R99" s="4">
        <v>25.08</v>
      </c>
      <c r="S99" s="2">
        <f>AVERAGE(R99:R100)</f>
        <v>25.14</v>
      </c>
      <c r="T99" s="3">
        <v>27.28</v>
      </c>
      <c r="U99" s="2">
        <f>AVERAGE(T99:T100)</f>
        <v>27.310000000000002</v>
      </c>
      <c r="V99" s="12">
        <v>25.14</v>
      </c>
      <c r="W99" s="2">
        <f>AVERAGE(V99:V100)</f>
        <v>25.134999999999998</v>
      </c>
      <c r="X99" s="13">
        <v>27.91</v>
      </c>
      <c r="Y99" s="2">
        <f>AVERAGE(X99:X100)</f>
        <v>27.865000000000002</v>
      </c>
      <c r="Z99" s="14">
        <v>30.87</v>
      </c>
      <c r="AA99" s="2">
        <f>AVERAGE(Z99:Z100)</f>
        <v>30.935000000000002</v>
      </c>
    </row>
    <row r="100" spans="1:27">
      <c r="A100" s="8"/>
      <c r="B100" s="15" t="s">
        <v>137</v>
      </c>
      <c r="C100" s="8" t="s">
        <v>22</v>
      </c>
      <c r="D100" s="8" t="s">
        <v>9</v>
      </c>
      <c r="E100" s="9">
        <v>17.97</v>
      </c>
      <c r="F100" s="2"/>
      <c r="G100" s="1">
        <v>24.48</v>
      </c>
      <c r="H100" s="2"/>
      <c r="I100" s="10"/>
      <c r="J100" s="11">
        <v>28.7</v>
      </c>
      <c r="K100" s="2"/>
      <c r="L100" s="1">
        <v>31.58</v>
      </c>
      <c r="M100" s="2"/>
      <c r="N100" s="5">
        <v>27.38</v>
      </c>
      <c r="O100" s="2"/>
      <c r="P100" s="4">
        <v>27.91</v>
      </c>
      <c r="Q100" s="2"/>
      <c r="R100" s="4">
        <v>25.2</v>
      </c>
      <c r="S100" s="2"/>
      <c r="T100" s="3">
        <v>27.34</v>
      </c>
      <c r="U100" s="2"/>
      <c r="V100" s="12">
        <v>25.13</v>
      </c>
      <c r="W100" s="2"/>
      <c r="X100" s="13">
        <v>27.82</v>
      </c>
      <c r="Y100" s="2"/>
      <c r="Z100" s="14">
        <v>31</v>
      </c>
      <c r="AA100" s="2"/>
    </row>
    <row r="101" spans="1:27">
      <c r="A101" s="8">
        <v>48</v>
      </c>
      <c r="B101" s="15" t="s">
        <v>138</v>
      </c>
      <c r="C101" s="8" t="s">
        <v>22</v>
      </c>
      <c r="D101" s="8" t="s">
        <v>9</v>
      </c>
      <c r="E101" s="9">
        <v>18.3</v>
      </c>
      <c r="F101" s="2">
        <f>AVERAGE(E101:E102)</f>
        <v>18.285</v>
      </c>
      <c r="G101" s="1">
        <v>24.53</v>
      </c>
      <c r="H101" s="2">
        <f>AVERAGE(G101:G102)</f>
        <v>24.68</v>
      </c>
      <c r="I101" s="10">
        <f>GEOMEAN(F101,H101)</f>
        <v>21.243205972733964</v>
      </c>
      <c r="J101" s="11">
        <v>23.29</v>
      </c>
      <c r="K101" s="2">
        <f>AVERAGE(J101:J102)</f>
        <v>23.244999999999997</v>
      </c>
      <c r="L101" s="1">
        <v>25.18</v>
      </c>
      <c r="M101" s="2">
        <f>AVERAGE(L101:L102)</f>
        <v>25.21</v>
      </c>
      <c r="N101" s="5">
        <v>27.58</v>
      </c>
      <c r="O101" s="2">
        <f>AVERAGE(N101:N102)</f>
        <v>27.655000000000001</v>
      </c>
      <c r="P101" s="4">
        <v>28.07</v>
      </c>
      <c r="Q101" s="2">
        <f>AVERAGE(P101:P102)</f>
        <v>27.995000000000001</v>
      </c>
      <c r="R101" s="4">
        <v>26.14</v>
      </c>
      <c r="S101" s="2">
        <f>AVERAGE(R101:R102)</f>
        <v>26.240000000000002</v>
      </c>
      <c r="T101" s="3">
        <v>29.17</v>
      </c>
      <c r="U101" s="2">
        <f>AVERAGE(T101:T102)</f>
        <v>29.21</v>
      </c>
      <c r="V101" s="12">
        <v>25.88</v>
      </c>
      <c r="W101" s="2">
        <f>AVERAGE(V101:V102)</f>
        <v>25.9</v>
      </c>
      <c r="X101" s="13">
        <v>28.06</v>
      </c>
      <c r="Y101" s="2">
        <f>AVERAGE(X101:X102)</f>
        <v>28.13</v>
      </c>
      <c r="Z101" s="14">
        <v>29.44</v>
      </c>
      <c r="AA101" s="2">
        <f>AVERAGE(Z101:Z102)</f>
        <v>29.585000000000001</v>
      </c>
    </row>
    <row r="102" spans="1:27">
      <c r="A102" s="8"/>
      <c r="B102" s="15" t="s">
        <v>138</v>
      </c>
      <c r="C102" s="8" t="s">
        <v>22</v>
      </c>
      <c r="D102" s="8" t="s">
        <v>9</v>
      </c>
      <c r="E102" s="9">
        <v>18.27</v>
      </c>
      <c r="F102" s="2"/>
      <c r="G102" s="1">
        <v>24.83</v>
      </c>
      <c r="H102" s="2"/>
      <c r="I102" s="10"/>
      <c r="J102" s="11">
        <v>23.2</v>
      </c>
      <c r="K102" s="2"/>
      <c r="L102" s="1">
        <v>25.24</v>
      </c>
      <c r="M102" s="2"/>
      <c r="N102" s="5">
        <v>27.73</v>
      </c>
      <c r="O102" s="2"/>
      <c r="P102" s="4">
        <v>27.92</v>
      </c>
      <c r="Q102" s="2"/>
      <c r="R102" s="4">
        <v>26.34</v>
      </c>
      <c r="S102" s="2"/>
      <c r="T102" s="3">
        <v>29.25</v>
      </c>
      <c r="U102" s="2"/>
      <c r="V102" s="12">
        <v>25.92</v>
      </c>
      <c r="W102" s="2"/>
      <c r="X102" s="13">
        <v>28.2</v>
      </c>
      <c r="Y102" s="2"/>
      <c r="Z102" s="14">
        <v>29.73</v>
      </c>
      <c r="AA102" s="2"/>
    </row>
    <row r="103" spans="1:27">
      <c r="A103" s="8">
        <v>49</v>
      </c>
      <c r="B103" s="15" t="s">
        <v>139</v>
      </c>
      <c r="C103" s="8" t="s">
        <v>22</v>
      </c>
      <c r="D103" s="8" t="s">
        <v>9</v>
      </c>
      <c r="E103" s="9">
        <v>17.920000000000002</v>
      </c>
      <c r="F103" s="2">
        <f>AVERAGE(E103:E104)</f>
        <v>17.840000000000003</v>
      </c>
      <c r="G103" s="1">
        <v>23.31</v>
      </c>
      <c r="H103" s="2">
        <f>AVERAGE(G103:G104)</f>
        <v>23.4</v>
      </c>
      <c r="I103" s="10">
        <f>GEOMEAN(F103,H103)</f>
        <v>20.43174001400762</v>
      </c>
      <c r="J103" s="11">
        <v>30.75</v>
      </c>
      <c r="K103" s="2">
        <f>AVERAGE(J103:J104)</f>
        <v>30.805</v>
      </c>
      <c r="L103" s="1">
        <v>33.049999999999997</v>
      </c>
      <c r="M103" s="2">
        <f>AVERAGE(L103:L104)</f>
        <v>33.094999999999999</v>
      </c>
      <c r="N103" s="4">
        <v>27.5</v>
      </c>
      <c r="O103" s="2">
        <f>AVERAGE(N103:N104)</f>
        <v>27.5</v>
      </c>
      <c r="P103" s="4">
        <v>27.7</v>
      </c>
      <c r="Q103" s="2">
        <f>AVERAGE(P103:P104)</f>
        <v>27.774999999999999</v>
      </c>
      <c r="R103" s="4">
        <v>25.11</v>
      </c>
      <c r="S103" s="2">
        <f>AVERAGE(R103:R104)</f>
        <v>25.405000000000001</v>
      </c>
      <c r="T103" s="3">
        <v>27.73</v>
      </c>
      <c r="U103" s="2">
        <f>AVERAGE(T103:T104)</f>
        <v>27.759999999999998</v>
      </c>
      <c r="V103" s="12">
        <v>24.54</v>
      </c>
      <c r="W103" s="2">
        <f>AVERAGE(V103:V104)</f>
        <v>24.57</v>
      </c>
      <c r="X103" s="13">
        <v>28.9</v>
      </c>
      <c r="Y103" s="2">
        <f>AVERAGE(X103:X104)</f>
        <v>29.184999999999999</v>
      </c>
      <c r="Z103" s="14">
        <v>29.94</v>
      </c>
      <c r="AA103" s="2">
        <f>AVERAGE(Z103:Z104)</f>
        <v>29.990000000000002</v>
      </c>
    </row>
    <row r="104" spans="1:27">
      <c r="A104" s="8"/>
      <c r="B104" s="15" t="s">
        <v>139</v>
      </c>
      <c r="C104" s="8" t="s">
        <v>22</v>
      </c>
      <c r="D104" s="8" t="s">
        <v>9</v>
      </c>
      <c r="E104" s="9">
        <v>17.760000000000002</v>
      </c>
      <c r="F104" s="2"/>
      <c r="G104" s="1">
        <v>23.49</v>
      </c>
      <c r="H104" s="2"/>
      <c r="I104" s="10"/>
      <c r="J104" s="11">
        <v>30.86</v>
      </c>
      <c r="K104" s="2"/>
      <c r="L104" s="1">
        <v>33.14</v>
      </c>
      <c r="M104" s="2"/>
      <c r="N104" s="4">
        <v>27.5</v>
      </c>
      <c r="O104" s="2"/>
      <c r="P104" s="4">
        <v>27.85</v>
      </c>
      <c r="Q104" s="2"/>
      <c r="R104" s="4">
        <v>25.7</v>
      </c>
      <c r="S104" s="2"/>
      <c r="T104" s="3">
        <v>27.79</v>
      </c>
      <c r="U104" s="2"/>
      <c r="V104" s="12">
        <v>24.6</v>
      </c>
      <c r="W104" s="2"/>
      <c r="X104" s="13">
        <v>29.47</v>
      </c>
      <c r="Y104" s="2"/>
      <c r="Z104" s="14">
        <v>30.04</v>
      </c>
      <c r="AA104" s="2"/>
    </row>
    <row r="105" spans="1:27">
      <c r="A105" s="8">
        <v>50</v>
      </c>
      <c r="B105" s="15" t="s">
        <v>140</v>
      </c>
      <c r="C105" s="8" t="s">
        <v>22</v>
      </c>
      <c r="D105" s="8" t="s">
        <v>9</v>
      </c>
      <c r="E105" s="9">
        <v>17.809999999999999</v>
      </c>
      <c r="F105" s="2">
        <f>AVERAGE(E105:E106)</f>
        <v>17.84</v>
      </c>
      <c r="G105" s="1">
        <v>23.49</v>
      </c>
      <c r="H105" s="2">
        <f>AVERAGE(G105:G106)</f>
        <v>23.56</v>
      </c>
      <c r="I105" s="10">
        <f>GEOMEAN(F105,H105)</f>
        <v>20.501473117803023</v>
      </c>
      <c r="J105" s="11">
        <v>29.34</v>
      </c>
      <c r="K105" s="2">
        <f>AVERAGE(J105:J106)</f>
        <v>29.265000000000001</v>
      </c>
      <c r="L105" s="1">
        <v>28.29</v>
      </c>
      <c r="M105" s="2">
        <f>AVERAGE(L105:L106)</f>
        <v>28.215</v>
      </c>
      <c r="N105" s="4">
        <v>27.45</v>
      </c>
      <c r="O105" s="2">
        <f>AVERAGE(N105:N106)</f>
        <v>27.549999999999997</v>
      </c>
      <c r="P105" s="4">
        <v>28.4</v>
      </c>
      <c r="Q105" s="2">
        <f>AVERAGE(P105:P106)</f>
        <v>28.384999999999998</v>
      </c>
      <c r="R105" s="4">
        <v>23.32</v>
      </c>
      <c r="S105" s="2">
        <f>AVERAGE(R105:R106)</f>
        <v>23.34</v>
      </c>
      <c r="T105" s="3">
        <v>27.37</v>
      </c>
      <c r="U105" s="2">
        <f>AVERAGE(T105:T106)</f>
        <v>27.46</v>
      </c>
      <c r="V105" s="12">
        <v>25.07</v>
      </c>
      <c r="W105" s="2">
        <f>AVERAGE(V105:V106)</f>
        <v>25.115000000000002</v>
      </c>
      <c r="X105" s="13">
        <v>27.45</v>
      </c>
      <c r="Y105" s="2">
        <f>AVERAGE(X105:X106)</f>
        <v>27.39</v>
      </c>
      <c r="Z105" s="14">
        <v>29.94</v>
      </c>
      <c r="AA105" s="2">
        <f>AVERAGE(Z105:Z106)</f>
        <v>29.984999999999999</v>
      </c>
    </row>
    <row r="106" spans="1:27">
      <c r="A106" s="8"/>
      <c r="B106" s="15" t="s">
        <v>140</v>
      </c>
      <c r="C106" s="8" t="s">
        <v>22</v>
      </c>
      <c r="D106" s="8" t="s">
        <v>9</v>
      </c>
      <c r="E106" s="9">
        <v>17.87</v>
      </c>
      <c r="F106" s="2"/>
      <c r="G106" s="1">
        <v>23.63</v>
      </c>
      <c r="H106" s="2"/>
      <c r="I106" s="10"/>
      <c r="J106" s="11">
        <v>29.19</v>
      </c>
      <c r="K106" s="2"/>
      <c r="L106" s="1">
        <v>28.14</v>
      </c>
      <c r="M106" s="2"/>
      <c r="N106" s="4">
        <v>27.65</v>
      </c>
      <c r="O106" s="2"/>
      <c r="P106" s="4">
        <v>28.37</v>
      </c>
      <c r="Q106" s="2"/>
      <c r="R106" s="4">
        <v>23.36</v>
      </c>
      <c r="S106" s="2"/>
      <c r="T106" s="3">
        <v>27.55</v>
      </c>
      <c r="U106" s="2"/>
      <c r="V106" s="12">
        <v>25.16</v>
      </c>
      <c r="W106" s="2"/>
      <c r="X106" s="13">
        <v>27.33</v>
      </c>
      <c r="Y106" s="2"/>
      <c r="Z106" s="14">
        <v>30.03</v>
      </c>
      <c r="AA106" s="2"/>
    </row>
    <row r="107" spans="1:27">
      <c r="A107" s="8">
        <v>51</v>
      </c>
      <c r="B107" s="15" t="s">
        <v>141</v>
      </c>
      <c r="C107" s="8" t="s">
        <v>22</v>
      </c>
      <c r="D107" s="8" t="s">
        <v>9</v>
      </c>
      <c r="E107" s="9">
        <v>17</v>
      </c>
      <c r="F107" s="2">
        <f>AVERAGE(E107:E108)</f>
        <v>17.03</v>
      </c>
      <c r="G107" s="1">
        <v>23.07</v>
      </c>
      <c r="H107" s="2">
        <f>AVERAGE(G107:G108)</f>
        <v>23.145</v>
      </c>
      <c r="I107" s="10">
        <f>GEOMEAN(F107,H107)</f>
        <v>19.853446804018692</v>
      </c>
      <c r="J107" s="11">
        <v>30.03</v>
      </c>
      <c r="K107" s="2">
        <f>AVERAGE(J107:J108)</f>
        <v>29.950000000000003</v>
      </c>
      <c r="L107" s="1">
        <v>28.35</v>
      </c>
      <c r="M107" s="2">
        <f>AVERAGE(L107:L108)</f>
        <v>28.29</v>
      </c>
      <c r="N107" s="4">
        <v>27.6</v>
      </c>
      <c r="O107" s="2">
        <f>AVERAGE(N107:N108)</f>
        <v>27.675000000000001</v>
      </c>
      <c r="P107" s="4">
        <v>28.31</v>
      </c>
      <c r="Q107" s="2">
        <f>AVERAGE(P107:P108)</f>
        <v>28.324999999999999</v>
      </c>
      <c r="R107" s="4">
        <v>23.18</v>
      </c>
      <c r="S107" s="2">
        <f>AVERAGE(R107:R108)</f>
        <v>23.22</v>
      </c>
      <c r="T107" s="3">
        <v>27.51</v>
      </c>
      <c r="U107" s="2">
        <f>AVERAGE(T107:T108)</f>
        <v>27.575000000000003</v>
      </c>
      <c r="V107" s="12">
        <v>25.13</v>
      </c>
      <c r="W107" s="2">
        <f>AVERAGE(V107:V108)</f>
        <v>25.125</v>
      </c>
      <c r="X107" s="13">
        <v>27.28</v>
      </c>
      <c r="Y107" s="2">
        <f>AVERAGE(X107:X108)</f>
        <v>27.36</v>
      </c>
      <c r="Z107" s="14">
        <v>30.16</v>
      </c>
      <c r="AA107" s="2">
        <f>AVERAGE(Z107:Z108)</f>
        <v>30.009999999999998</v>
      </c>
    </row>
    <row r="108" spans="1:27">
      <c r="A108" s="8"/>
      <c r="B108" s="15" t="s">
        <v>141</v>
      </c>
      <c r="C108" s="8" t="s">
        <v>22</v>
      </c>
      <c r="D108" s="8" t="s">
        <v>9</v>
      </c>
      <c r="E108" s="9">
        <v>17.059999999999999</v>
      </c>
      <c r="F108" s="2"/>
      <c r="G108" s="1">
        <v>23.22</v>
      </c>
      <c r="H108" s="2"/>
      <c r="I108" s="10"/>
      <c r="J108" s="11">
        <v>29.87</v>
      </c>
      <c r="K108" s="2"/>
      <c r="L108" s="1">
        <v>28.23</v>
      </c>
      <c r="M108" s="2"/>
      <c r="N108" s="4">
        <v>27.75</v>
      </c>
      <c r="O108" s="2"/>
      <c r="P108" s="4">
        <v>28.34</v>
      </c>
      <c r="Q108" s="2"/>
      <c r="R108" s="4">
        <v>23.26</v>
      </c>
      <c r="S108" s="2"/>
      <c r="T108" s="3">
        <v>27.64</v>
      </c>
      <c r="U108" s="2"/>
      <c r="V108" s="12">
        <v>25.12</v>
      </c>
      <c r="W108" s="2"/>
      <c r="X108" s="13">
        <v>27.44</v>
      </c>
      <c r="Y108" s="2"/>
      <c r="Z108" s="14">
        <v>29.86</v>
      </c>
      <c r="AA108" s="2"/>
    </row>
    <row r="109" spans="1:27">
      <c r="A109" s="8">
        <v>52</v>
      </c>
      <c r="B109" s="15" t="s">
        <v>142</v>
      </c>
      <c r="C109" s="8" t="s">
        <v>22</v>
      </c>
      <c r="D109" s="8" t="s">
        <v>9</v>
      </c>
      <c r="E109" s="9">
        <v>18.09</v>
      </c>
      <c r="F109" s="2">
        <f>AVERAGE(E109:E110)</f>
        <v>18.100000000000001</v>
      </c>
      <c r="G109" s="1">
        <v>23.13</v>
      </c>
      <c r="H109" s="2">
        <f>AVERAGE(G109:G110)</f>
        <v>23.274999999999999</v>
      </c>
      <c r="I109" s="10">
        <f>GEOMEAN(F109,H109)</f>
        <v>20.52504567595405</v>
      </c>
      <c r="J109" s="11">
        <v>27.48</v>
      </c>
      <c r="K109" s="2">
        <f>AVERAGE(J109:J110)</f>
        <v>27.414999999999999</v>
      </c>
      <c r="L109" s="1">
        <v>28.54</v>
      </c>
      <c r="M109" s="2">
        <f>AVERAGE(L109:L110)</f>
        <v>28.504999999999999</v>
      </c>
      <c r="N109" s="4">
        <v>27.71</v>
      </c>
      <c r="O109" s="2">
        <f>AVERAGE(N109:N110)</f>
        <v>27.73</v>
      </c>
      <c r="P109" s="4">
        <v>28.56</v>
      </c>
      <c r="Q109" s="2">
        <f>AVERAGE(P109:P110)</f>
        <v>28.645</v>
      </c>
      <c r="R109" s="4">
        <v>23.06</v>
      </c>
      <c r="S109" s="2">
        <f>AVERAGE(R109:R110)</f>
        <v>23.08</v>
      </c>
      <c r="T109" s="3">
        <v>27.6</v>
      </c>
      <c r="U109" s="2">
        <f>AVERAGE(T109:T110)</f>
        <v>27.685000000000002</v>
      </c>
      <c r="V109" s="12">
        <v>25.21</v>
      </c>
      <c r="W109" s="2">
        <f>AVERAGE(V109:V110)</f>
        <v>25.245000000000001</v>
      </c>
      <c r="X109" s="13">
        <v>27.23</v>
      </c>
      <c r="Y109" s="2">
        <f>AVERAGE(X109:X110)</f>
        <v>27.37</v>
      </c>
      <c r="Z109" s="14">
        <v>30.73</v>
      </c>
      <c r="AA109" s="2">
        <f>AVERAGE(Z109:Z110)</f>
        <v>30.625</v>
      </c>
    </row>
    <row r="110" spans="1:27">
      <c r="A110" s="8"/>
      <c r="B110" s="15" t="s">
        <v>142</v>
      </c>
      <c r="C110" s="8" t="s">
        <v>22</v>
      </c>
      <c r="D110" s="8" t="s">
        <v>9</v>
      </c>
      <c r="E110" s="9">
        <v>18.11</v>
      </c>
      <c r="F110" s="2"/>
      <c r="G110" s="1">
        <v>23.42</v>
      </c>
      <c r="H110" s="2"/>
      <c r="I110" s="10"/>
      <c r="J110" s="11">
        <v>27.35</v>
      </c>
      <c r="K110" s="2"/>
      <c r="L110" s="1">
        <v>28.47</v>
      </c>
      <c r="M110" s="2"/>
      <c r="N110" s="4">
        <v>27.75</v>
      </c>
      <c r="O110" s="2"/>
      <c r="P110" s="4">
        <v>28.73</v>
      </c>
      <c r="Q110" s="2"/>
      <c r="R110" s="4">
        <v>23.1</v>
      </c>
      <c r="S110" s="2"/>
      <c r="T110" s="3">
        <v>27.77</v>
      </c>
      <c r="U110" s="2"/>
      <c r="V110" s="12">
        <v>25.28</v>
      </c>
      <c r="W110" s="2"/>
      <c r="X110" s="13">
        <v>27.51</v>
      </c>
      <c r="Y110" s="2"/>
      <c r="Z110" s="14">
        <v>30.52</v>
      </c>
      <c r="AA110" s="2"/>
    </row>
    <row r="111" spans="1:27">
      <c r="A111" s="8">
        <v>53</v>
      </c>
      <c r="B111" s="17" t="s">
        <v>176</v>
      </c>
      <c r="C111" s="8" t="s">
        <v>7</v>
      </c>
      <c r="D111" s="8" t="s">
        <v>11</v>
      </c>
      <c r="E111" s="9">
        <v>17.579999999999998</v>
      </c>
      <c r="F111" s="2">
        <f>AVERAGE(E111:E112)</f>
        <v>17.585000000000001</v>
      </c>
      <c r="G111" s="1">
        <v>22.35</v>
      </c>
      <c r="H111" s="2">
        <f>AVERAGE(G111:G112)</f>
        <v>22.435000000000002</v>
      </c>
      <c r="I111" s="10">
        <f>GEOMEAN(F111,H111)</f>
        <v>19.862514317175457</v>
      </c>
      <c r="J111" s="11">
        <v>24.82</v>
      </c>
      <c r="K111" s="2">
        <f>AVERAGE(J111:J112)</f>
        <v>24.814999999999998</v>
      </c>
      <c r="L111" s="1">
        <v>27.32</v>
      </c>
      <c r="M111" s="2">
        <f>AVERAGE(L111:L112)</f>
        <v>27.375</v>
      </c>
      <c r="N111" s="4">
        <v>27.71</v>
      </c>
      <c r="O111" s="2">
        <f>AVERAGE(N111:N112)</f>
        <v>27.630000000000003</v>
      </c>
      <c r="P111" s="4">
        <v>28.93</v>
      </c>
      <c r="Q111" s="2">
        <f>AVERAGE(P111:P112)</f>
        <v>28.945</v>
      </c>
      <c r="R111" s="4">
        <v>22.08</v>
      </c>
      <c r="S111" s="2">
        <f>AVERAGE(R111:R112)</f>
        <v>22.145</v>
      </c>
      <c r="T111" s="3">
        <v>27.66</v>
      </c>
      <c r="U111" s="2">
        <f>AVERAGE(T111:T112)</f>
        <v>27.695</v>
      </c>
      <c r="V111" s="12">
        <v>25.51</v>
      </c>
      <c r="W111" s="2">
        <f>AVERAGE(V111:V112)</f>
        <v>25.515000000000001</v>
      </c>
      <c r="X111" s="13">
        <v>27.17</v>
      </c>
      <c r="Y111" s="2">
        <f>AVERAGE(X111:X112)</f>
        <v>27.045000000000002</v>
      </c>
      <c r="Z111" s="14">
        <v>29.81</v>
      </c>
      <c r="AA111" s="2">
        <f>AVERAGE(Z111:Z112)</f>
        <v>29.54</v>
      </c>
    </row>
    <row r="112" spans="1:27">
      <c r="A112" s="8"/>
      <c r="B112" s="17" t="s">
        <v>176</v>
      </c>
      <c r="C112" s="8" t="s">
        <v>7</v>
      </c>
      <c r="D112" s="8" t="s">
        <v>11</v>
      </c>
      <c r="E112" s="9">
        <v>17.59</v>
      </c>
      <c r="F112" s="2"/>
      <c r="G112" s="1">
        <v>22.52</v>
      </c>
      <c r="H112" s="2"/>
      <c r="I112" s="10"/>
      <c r="J112" s="11">
        <v>24.81</v>
      </c>
      <c r="K112" s="2"/>
      <c r="L112" s="1">
        <v>27.43</v>
      </c>
      <c r="M112" s="2"/>
      <c r="N112" s="4">
        <v>27.55</v>
      </c>
      <c r="O112" s="2"/>
      <c r="P112" s="4">
        <v>28.96</v>
      </c>
      <c r="Q112" s="2"/>
      <c r="R112" s="4">
        <v>22.21</v>
      </c>
      <c r="S112" s="2"/>
      <c r="T112" s="3">
        <v>27.73</v>
      </c>
      <c r="U112" s="2"/>
      <c r="V112" s="12">
        <v>25.52</v>
      </c>
      <c r="W112" s="2"/>
      <c r="X112" s="13">
        <v>26.92</v>
      </c>
      <c r="Y112" s="2"/>
      <c r="Z112" s="14">
        <v>29.27</v>
      </c>
      <c r="AA112" s="2"/>
    </row>
    <row r="113" spans="1:27">
      <c r="A113" s="8">
        <v>54</v>
      </c>
      <c r="B113" s="17" t="s">
        <v>177</v>
      </c>
      <c r="C113" s="8" t="s">
        <v>7</v>
      </c>
      <c r="D113" s="8" t="s">
        <v>11</v>
      </c>
      <c r="E113" s="9">
        <v>16.98</v>
      </c>
      <c r="F113" s="2">
        <f>AVERAGE(E113:E114)</f>
        <v>17.064999999999998</v>
      </c>
      <c r="G113" s="1">
        <v>21.97</v>
      </c>
      <c r="H113" s="2">
        <f>AVERAGE(G113:G114)</f>
        <v>22.03</v>
      </c>
      <c r="I113" s="10">
        <f>GEOMEAN(F113,H113)</f>
        <v>19.389222521803188</v>
      </c>
      <c r="J113" s="11">
        <v>26.53</v>
      </c>
      <c r="K113" s="2">
        <f>AVERAGE(J113:J114)</f>
        <v>26.39</v>
      </c>
      <c r="L113" s="1">
        <v>27.62</v>
      </c>
      <c r="M113" s="2">
        <f>AVERAGE(L113:L114)</f>
        <v>27.68</v>
      </c>
      <c r="N113" s="4">
        <v>27.14</v>
      </c>
      <c r="O113" s="2">
        <f>AVERAGE(N113:N114)</f>
        <v>27.07</v>
      </c>
      <c r="P113" s="4">
        <v>28.7</v>
      </c>
      <c r="Q113" s="2">
        <f>AVERAGE(P113:P114)</f>
        <v>28.619999999999997</v>
      </c>
      <c r="R113" s="4">
        <v>21.91</v>
      </c>
      <c r="S113" s="2">
        <f>AVERAGE(R113:R114)</f>
        <v>21.95</v>
      </c>
      <c r="T113" s="3">
        <v>26.84</v>
      </c>
      <c r="U113" s="2">
        <f>AVERAGE(T113:T114)</f>
        <v>26.954999999999998</v>
      </c>
      <c r="V113" s="12">
        <v>25.2</v>
      </c>
      <c r="W113" s="2">
        <f>AVERAGE(V113:V114)</f>
        <v>25.254999999999999</v>
      </c>
      <c r="X113" s="13">
        <v>26.32</v>
      </c>
      <c r="Y113" s="2">
        <f>AVERAGE(X113:X114)</f>
        <v>26.42</v>
      </c>
      <c r="Z113" s="14">
        <v>30.27</v>
      </c>
      <c r="AA113" s="2">
        <f>AVERAGE(Z113:Z114)</f>
        <v>30.125</v>
      </c>
    </row>
    <row r="114" spans="1:27">
      <c r="A114" s="8"/>
      <c r="B114" s="17" t="s">
        <v>177</v>
      </c>
      <c r="C114" s="8" t="s">
        <v>7</v>
      </c>
      <c r="D114" s="8" t="s">
        <v>11</v>
      </c>
      <c r="E114" s="9">
        <v>17.149999999999999</v>
      </c>
      <c r="F114" s="2"/>
      <c r="G114" s="1">
        <v>22.09</v>
      </c>
      <c r="H114" s="2"/>
      <c r="I114" s="10"/>
      <c r="J114" s="11">
        <v>26.25</v>
      </c>
      <c r="K114" s="2"/>
      <c r="L114" s="1">
        <v>27.74</v>
      </c>
      <c r="M114" s="2"/>
      <c r="N114" s="4">
        <v>27</v>
      </c>
      <c r="O114" s="2"/>
      <c r="P114" s="4">
        <v>28.54</v>
      </c>
      <c r="Q114" s="2"/>
      <c r="R114" s="4">
        <v>21.99</v>
      </c>
      <c r="S114" s="2"/>
      <c r="T114" s="3">
        <v>27.07</v>
      </c>
      <c r="U114" s="2"/>
      <c r="V114" s="12">
        <v>25.31</v>
      </c>
      <c r="W114" s="2"/>
      <c r="X114" s="13">
        <v>26.52</v>
      </c>
      <c r="Y114" s="2"/>
      <c r="Z114" s="14">
        <v>29.98</v>
      </c>
      <c r="AA114" s="2"/>
    </row>
    <row r="115" spans="1:27">
      <c r="A115" s="8">
        <v>55</v>
      </c>
      <c r="B115" s="17" t="s">
        <v>178</v>
      </c>
      <c r="C115" s="8" t="s">
        <v>7</v>
      </c>
      <c r="D115" s="8" t="s">
        <v>11</v>
      </c>
      <c r="E115" s="9">
        <v>16.95</v>
      </c>
      <c r="F115" s="2">
        <f>AVERAGE(E115:E116)</f>
        <v>17.02</v>
      </c>
      <c r="G115" s="1">
        <v>21.25</v>
      </c>
      <c r="H115" s="2">
        <f>AVERAGE(G115:G116)</f>
        <v>21.380000000000003</v>
      </c>
      <c r="I115" s="10">
        <f>GEOMEAN(F115,H115)</f>
        <v>19.075838120512557</v>
      </c>
      <c r="J115" s="11">
        <v>26.67</v>
      </c>
      <c r="K115" s="2">
        <f>AVERAGE(J115:J116)</f>
        <v>26.65</v>
      </c>
      <c r="L115" s="1">
        <v>28.25</v>
      </c>
      <c r="M115" s="2">
        <f>AVERAGE(L115:L116)</f>
        <v>28.195</v>
      </c>
      <c r="N115" s="4">
        <v>27.02</v>
      </c>
      <c r="O115" s="2">
        <f>AVERAGE(N115:N116)</f>
        <v>27.009999999999998</v>
      </c>
      <c r="P115" s="4">
        <v>29.14</v>
      </c>
      <c r="Q115" s="2">
        <f>AVERAGE(P115:P116)</f>
        <v>28.97</v>
      </c>
      <c r="R115" s="4">
        <v>21.51</v>
      </c>
      <c r="S115" s="2">
        <f>AVERAGE(R115:R116)</f>
        <v>21.590000000000003</v>
      </c>
      <c r="T115" s="3">
        <v>26.62</v>
      </c>
      <c r="U115" s="2">
        <f>AVERAGE(T115:T116)</f>
        <v>26.615000000000002</v>
      </c>
      <c r="V115" s="12">
        <v>25.03</v>
      </c>
      <c r="W115" s="2">
        <f>AVERAGE(V115:V116)</f>
        <v>25.009999999999998</v>
      </c>
      <c r="X115" s="13">
        <v>26.15</v>
      </c>
      <c r="Y115" s="2">
        <f>AVERAGE(X115:X116)</f>
        <v>26.33</v>
      </c>
      <c r="Z115" s="14">
        <v>29.48</v>
      </c>
      <c r="AA115" s="2">
        <f>AVERAGE(Z115:Z116)</f>
        <v>29.75</v>
      </c>
    </row>
    <row r="116" spans="1:27">
      <c r="A116" s="8"/>
      <c r="B116" s="17" t="s">
        <v>178</v>
      </c>
      <c r="C116" s="8" t="s">
        <v>7</v>
      </c>
      <c r="D116" s="8" t="s">
        <v>11</v>
      </c>
      <c r="E116" s="9">
        <v>17.09</v>
      </c>
      <c r="F116" s="2"/>
      <c r="G116" s="1">
        <v>21.51</v>
      </c>
      <c r="H116" s="2"/>
      <c r="I116" s="10"/>
      <c r="J116" s="11">
        <v>26.63</v>
      </c>
      <c r="K116" s="2"/>
      <c r="L116" s="1">
        <v>28.14</v>
      </c>
      <c r="M116" s="2"/>
      <c r="N116" s="4">
        <v>27</v>
      </c>
      <c r="O116" s="2"/>
      <c r="P116" s="4">
        <v>28.8</v>
      </c>
      <c r="Q116" s="2"/>
      <c r="R116" s="4">
        <v>21.67</v>
      </c>
      <c r="S116" s="2"/>
      <c r="T116" s="3">
        <v>26.61</v>
      </c>
      <c r="U116" s="2"/>
      <c r="V116" s="12">
        <v>24.99</v>
      </c>
      <c r="W116" s="2"/>
      <c r="X116" s="13">
        <v>26.51</v>
      </c>
      <c r="Y116" s="2"/>
      <c r="Z116" s="14">
        <v>30.02</v>
      </c>
      <c r="AA116" s="2"/>
    </row>
    <row r="117" spans="1:27">
      <c r="A117" s="8">
        <v>56</v>
      </c>
      <c r="B117" s="17" t="s">
        <v>179</v>
      </c>
      <c r="C117" s="8" t="s">
        <v>7</v>
      </c>
      <c r="D117" s="8" t="s">
        <v>11</v>
      </c>
      <c r="E117" s="9">
        <v>17.84</v>
      </c>
      <c r="F117" s="2">
        <f>AVERAGE(E117:E118)</f>
        <v>17.869999999999997</v>
      </c>
      <c r="G117" s="1">
        <v>22.1</v>
      </c>
      <c r="H117" s="2">
        <f>AVERAGE(G117:G118)</f>
        <v>22.15</v>
      </c>
      <c r="I117" s="10">
        <f>GEOMEAN(F117,H117)</f>
        <v>19.895238123732017</v>
      </c>
      <c r="J117" s="11">
        <v>24.32</v>
      </c>
      <c r="K117" s="2">
        <f>AVERAGE(J117:J118)</f>
        <v>24.314999999999998</v>
      </c>
      <c r="L117" s="1">
        <v>27.76</v>
      </c>
      <c r="M117" s="2">
        <f>AVERAGE(L117:L118)</f>
        <v>27.740000000000002</v>
      </c>
      <c r="N117" s="4">
        <v>28.63</v>
      </c>
      <c r="O117" s="2">
        <f>AVERAGE(N117:N118)</f>
        <v>28.645</v>
      </c>
      <c r="P117" s="4">
        <v>29.93</v>
      </c>
      <c r="Q117" s="2">
        <f>AVERAGE(P117:P118)</f>
        <v>30.03</v>
      </c>
      <c r="R117" s="4">
        <v>22.49</v>
      </c>
      <c r="S117" s="2">
        <f>AVERAGE(R117:R118)</f>
        <v>22.494999999999997</v>
      </c>
      <c r="T117" s="3">
        <v>29.53</v>
      </c>
      <c r="U117" s="2">
        <f>AVERAGE(T117:T118)</f>
        <v>29.625</v>
      </c>
      <c r="V117" s="12">
        <v>26.58</v>
      </c>
      <c r="W117" s="2">
        <f>AVERAGE(V117:V118)</f>
        <v>26.545000000000002</v>
      </c>
      <c r="X117" s="13">
        <v>27.7</v>
      </c>
      <c r="Y117" s="2">
        <f>AVERAGE(X117:X118)</f>
        <v>27.605</v>
      </c>
      <c r="Z117" s="14">
        <v>32.14</v>
      </c>
      <c r="AA117" s="2">
        <f>AVERAGE(Z117:Z118)</f>
        <v>31.91</v>
      </c>
    </row>
    <row r="118" spans="1:27">
      <c r="A118" s="8"/>
      <c r="B118" s="17" t="s">
        <v>179</v>
      </c>
      <c r="C118" s="8" t="s">
        <v>7</v>
      </c>
      <c r="D118" s="8" t="s">
        <v>11</v>
      </c>
      <c r="E118" s="9">
        <v>17.899999999999999</v>
      </c>
      <c r="F118" s="2"/>
      <c r="G118" s="1">
        <v>22.2</v>
      </c>
      <c r="H118" s="2"/>
      <c r="I118" s="10"/>
      <c r="J118" s="11">
        <v>24.31</v>
      </c>
      <c r="K118" s="2"/>
      <c r="L118" s="1">
        <v>27.72</v>
      </c>
      <c r="M118" s="2"/>
      <c r="N118" s="4">
        <v>28.66</v>
      </c>
      <c r="O118" s="2"/>
      <c r="P118" s="4">
        <v>30.13</v>
      </c>
      <c r="Q118" s="2"/>
      <c r="R118" s="4">
        <v>22.5</v>
      </c>
      <c r="S118" s="2"/>
      <c r="T118" s="3">
        <v>29.72</v>
      </c>
      <c r="U118" s="2"/>
      <c r="V118" s="12">
        <v>26.51</v>
      </c>
      <c r="W118" s="2"/>
      <c r="X118" s="13">
        <v>27.51</v>
      </c>
      <c r="Y118" s="2"/>
      <c r="Z118" s="14">
        <v>31.68</v>
      </c>
      <c r="AA118" s="2"/>
    </row>
    <row r="119" spans="1:27">
      <c r="A119" s="8">
        <v>57</v>
      </c>
      <c r="B119" s="17" t="s">
        <v>180</v>
      </c>
      <c r="C119" s="8" t="s">
        <v>7</v>
      </c>
      <c r="D119" s="8" t="s">
        <v>11</v>
      </c>
      <c r="E119" s="9">
        <v>18.88</v>
      </c>
      <c r="F119" s="2">
        <f>AVERAGE(E119:E120)</f>
        <v>18.945</v>
      </c>
      <c r="G119" s="1">
        <v>24.74</v>
      </c>
      <c r="H119" s="2">
        <f>AVERAGE(G119:G120)</f>
        <v>24.93</v>
      </c>
      <c r="I119" s="10">
        <f>GEOMEAN(F119,H119)</f>
        <v>21.732437737170674</v>
      </c>
      <c r="J119" s="11">
        <v>26.08</v>
      </c>
      <c r="K119" s="2">
        <f>AVERAGE(J119:J120)</f>
        <v>26.015000000000001</v>
      </c>
      <c r="L119" s="1">
        <v>28.72</v>
      </c>
      <c r="M119" s="2">
        <f>AVERAGE(L119:L120)</f>
        <v>28.58</v>
      </c>
      <c r="N119" s="5">
        <v>28.87</v>
      </c>
      <c r="O119" s="2">
        <f>AVERAGE(N119:N120)</f>
        <v>28.770000000000003</v>
      </c>
      <c r="P119" s="4">
        <v>29.13</v>
      </c>
      <c r="Q119" s="2">
        <f>AVERAGE(P119:P120)</f>
        <v>29.204999999999998</v>
      </c>
      <c r="R119" s="4">
        <v>23.98</v>
      </c>
      <c r="S119" s="2">
        <f>AVERAGE(R119:R120)</f>
        <v>23.97</v>
      </c>
      <c r="T119" s="3">
        <v>28.59</v>
      </c>
      <c r="U119" s="2">
        <f>AVERAGE(T119:T120)</f>
        <v>28.435000000000002</v>
      </c>
      <c r="V119" s="12">
        <v>26.81</v>
      </c>
      <c r="W119" s="2">
        <f>AVERAGE(V119:V120)</f>
        <v>26.844999999999999</v>
      </c>
      <c r="X119" s="13">
        <v>27.85</v>
      </c>
      <c r="Y119" s="2">
        <f>AVERAGE(X119:X120)</f>
        <v>27.86</v>
      </c>
      <c r="Z119" s="14">
        <v>30.94</v>
      </c>
      <c r="AA119" s="2">
        <f>AVERAGE(Z119:Z120)</f>
        <v>30.98</v>
      </c>
    </row>
    <row r="120" spans="1:27">
      <c r="A120" s="8"/>
      <c r="B120" s="17" t="s">
        <v>180</v>
      </c>
      <c r="C120" s="8" t="s">
        <v>7</v>
      </c>
      <c r="D120" s="8" t="s">
        <v>11</v>
      </c>
      <c r="E120" s="9">
        <v>19.010000000000002</v>
      </c>
      <c r="F120" s="2"/>
      <c r="G120" s="1">
        <v>25.12</v>
      </c>
      <c r="H120" s="2"/>
      <c r="I120" s="10"/>
      <c r="J120" s="11">
        <v>25.95</v>
      </c>
      <c r="K120" s="2"/>
      <c r="L120" s="1">
        <v>28.44</v>
      </c>
      <c r="M120" s="2"/>
      <c r="N120" s="5">
        <v>28.67</v>
      </c>
      <c r="O120" s="2"/>
      <c r="P120" s="4">
        <v>29.28</v>
      </c>
      <c r="Q120" s="2"/>
      <c r="R120" s="4">
        <v>23.96</v>
      </c>
      <c r="S120" s="2"/>
      <c r="T120" s="3">
        <v>28.28</v>
      </c>
      <c r="U120" s="2"/>
      <c r="V120" s="12">
        <v>26.88</v>
      </c>
      <c r="W120" s="2"/>
      <c r="X120" s="13">
        <v>27.87</v>
      </c>
      <c r="Y120" s="2"/>
      <c r="Z120" s="14">
        <v>31.02</v>
      </c>
      <c r="AA120" s="2"/>
    </row>
    <row r="121" spans="1:27">
      <c r="A121" s="8">
        <v>58</v>
      </c>
      <c r="B121" s="17" t="s">
        <v>181</v>
      </c>
      <c r="C121" s="8" t="s">
        <v>7</v>
      </c>
      <c r="D121" s="8" t="s">
        <v>11</v>
      </c>
      <c r="E121" s="9">
        <v>16.57</v>
      </c>
      <c r="F121" s="2">
        <f>AVERAGE(E121:E122)</f>
        <v>16.649999999999999</v>
      </c>
      <c r="G121" s="1">
        <v>22.45</v>
      </c>
      <c r="H121" s="2">
        <f>AVERAGE(G121:G122)</f>
        <v>22.57</v>
      </c>
      <c r="I121" s="10">
        <f>GEOMEAN(F121,H121)</f>
        <v>19.385316608196007</v>
      </c>
      <c r="J121" s="11">
        <v>23.5</v>
      </c>
      <c r="K121" s="2">
        <f>AVERAGE(J121:J122)</f>
        <v>23.509999999999998</v>
      </c>
      <c r="L121" s="1">
        <v>27.53</v>
      </c>
      <c r="M121" s="2">
        <f>AVERAGE(L121:L122)</f>
        <v>27.505000000000003</v>
      </c>
      <c r="N121" s="5">
        <v>27.21</v>
      </c>
      <c r="O121" s="2">
        <f>AVERAGE(N121:N122)</f>
        <v>27.27</v>
      </c>
      <c r="P121" s="4">
        <v>28.29</v>
      </c>
      <c r="Q121" s="2">
        <f>AVERAGE(P121:P122)</f>
        <v>28.285</v>
      </c>
      <c r="R121" s="4">
        <v>22.97</v>
      </c>
      <c r="S121" s="2">
        <f>AVERAGE(R121:R122)</f>
        <v>22.975000000000001</v>
      </c>
      <c r="T121" s="3">
        <v>27.26</v>
      </c>
      <c r="U121" s="2">
        <f>AVERAGE(T121:T122)</f>
        <v>27.245000000000001</v>
      </c>
      <c r="V121" s="12">
        <v>25.19</v>
      </c>
      <c r="W121" s="2">
        <f>AVERAGE(V121:V122)</f>
        <v>25.105</v>
      </c>
      <c r="X121" s="13">
        <v>27.44</v>
      </c>
      <c r="Y121" s="2">
        <f>AVERAGE(X121:X122)</f>
        <v>27.48</v>
      </c>
      <c r="Z121" s="14">
        <v>29.68</v>
      </c>
      <c r="AA121" s="2">
        <f>AVERAGE(Z121:Z122)</f>
        <v>29.8</v>
      </c>
    </row>
    <row r="122" spans="1:27">
      <c r="A122" s="8"/>
      <c r="B122" s="17" t="s">
        <v>181</v>
      </c>
      <c r="C122" s="8" t="s">
        <v>7</v>
      </c>
      <c r="D122" s="8" t="s">
        <v>11</v>
      </c>
      <c r="E122" s="9">
        <v>16.73</v>
      </c>
      <c r="F122" s="2"/>
      <c r="G122" s="1">
        <v>22.69</v>
      </c>
      <c r="H122" s="2"/>
      <c r="I122" s="10"/>
      <c r="J122" s="11">
        <v>23.52</v>
      </c>
      <c r="K122" s="2"/>
      <c r="L122" s="1">
        <v>27.48</v>
      </c>
      <c r="M122" s="2"/>
      <c r="N122" s="5">
        <v>27.33</v>
      </c>
      <c r="O122" s="2"/>
      <c r="P122" s="4">
        <v>28.28</v>
      </c>
      <c r="Q122" s="2"/>
      <c r="R122" s="4">
        <v>22.98</v>
      </c>
      <c r="S122" s="2"/>
      <c r="T122" s="3">
        <v>27.23</v>
      </c>
      <c r="U122" s="2"/>
      <c r="V122" s="12">
        <v>25.02</v>
      </c>
      <c r="W122" s="2"/>
      <c r="X122" s="13">
        <v>27.52</v>
      </c>
      <c r="Y122" s="2"/>
      <c r="Z122" s="14">
        <v>29.92</v>
      </c>
      <c r="AA122" s="2"/>
    </row>
    <row r="123" spans="1:27">
      <c r="A123" s="8">
        <v>59</v>
      </c>
      <c r="B123" s="17" t="s">
        <v>182</v>
      </c>
      <c r="C123" s="8" t="s">
        <v>7</v>
      </c>
      <c r="D123" s="8" t="s">
        <v>11</v>
      </c>
      <c r="E123" s="9">
        <v>18.84</v>
      </c>
      <c r="F123" s="2">
        <f>AVERAGE(E123:E124)</f>
        <v>18.914999999999999</v>
      </c>
      <c r="G123" s="1">
        <v>23.91</v>
      </c>
      <c r="H123" s="2">
        <f>AVERAGE(G123:G124)</f>
        <v>23.98</v>
      </c>
      <c r="I123" s="10">
        <f>GEOMEAN(F123,H123)</f>
        <v>21.297457594745904</v>
      </c>
      <c r="J123" s="11">
        <v>26.63</v>
      </c>
      <c r="K123" s="2">
        <f>AVERAGE(J123:J124)</f>
        <v>26.434999999999999</v>
      </c>
      <c r="L123" s="1">
        <v>27.95</v>
      </c>
      <c r="M123" s="2">
        <f>AVERAGE(L123:L124)</f>
        <v>27.98</v>
      </c>
      <c r="N123" s="5">
        <v>27.57</v>
      </c>
      <c r="O123" s="2">
        <f>AVERAGE(N123:N124)</f>
        <v>27.58</v>
      </c>
      <c r="P123" s="4">
        <v>28.6</v>
      </c>
      <c r="Q123" s="2">
        <f>AVERAGE(P123:P124)</f>
        <v>28.475000000000001</v>
      </c>
      <c r="R123" s="4">
        <v>22.98</v>
      </c>
      <c r="S123" s="2">
        <f>AVERAGE(R123:R124)</f>
        <v>22.98</v>
      </c>
      <c r="T123" s="3">
        <v>27.62</v>
      </c>
      <c r="U123" s="2">
        <f>AVERAGE(T123:T124)</f>
        <v>27.425000000000001</v>
      </c>
      <c r="V123" s="12">
        <v>25.54</v>
      </c>
      <c r="W123" s="2">
        <f>AVERAGE(V123:V124)</f>
        <v>25.41</v>
      </c>
      <c r="X123" s="13">
        <v>27.44</v>
      </c>
      <c r="Y123" s="2">
        <f>AVERAGE(X123:X124)</f>
        <v>27.454999999999998</v>
      </c>
      <c r="Z123" s="14">
        <v>29.82</v>
      </c>
      <c r="AA123" s="2">
        <f>AVERAGE(Z123:Z124)</f>
        <v>30.265000000000001</v>
      </c>
    </row>
    <row r="124" spans="1:27">
      <c r="A124" s="8"/>
      <c r="B124" s="17" t="s">
        <v>182</v>
      </c>
      <c r="C124" s="8" t="s">
        <v>7</v>
      </c>
      <c r="D124" s="8" t="s">
        <v>11</v>
      </c>
      <c r="E124" s="9">
        <v>18.989999999999998</v>
      </c>
      <c r="F124" s="2"/>
      <c r="G124" s="1">
        <v>24.05</v>
      </c>
      <c r="H124" s="2"/>
      <c r="I124" s="10"/>
      <c r="J124" s="11">
        <v>26.24</v>
      </c>
      <c r="K124" s="2"/>
      <c r="L124" s="1">
        <v>28.01</v>
      </c>
      <c r="M124" s="2"/>
      <c r="N124" s="5">
        <v>27.59</v>
      </c>
      <c r="O124" s="2"/>
      <c r="P124" s="4">
        <v>28.35</v>
      </c>
      <c r="Q124" s="2"/>
      <c r="R124" s="4">
        <v>22.98</v>
      </c>
      <c r="S124" s="2"/>
      <c r="T124" s="3">
        <v>27.23</v>
      </c>
      <c r="U124" s="2"/>
      <c r="V124" s="12">
        <v>25.28</v>
      </c>
      <c r="W124" s="2"/>
      <c r="X124" s="13">
        <v>27.47</v>
      </c>
      <c r="Y124" s="2"/>
      <c r="Z124" s="14">
        <v>30.71</v>
      </c>
      <c r="AA124" s="2"/>
    </row>
    <row r="125" spans="1:27">
      <c r="A125" s="8">
        <v>60</v>
      </c>
      <c r="B125" s="17" t="s">
        <v>183</v>
      </c>
      <c r="C125" s="8" t="s">
        <v>7</v>
      </c>
      <c r="D125" s="8" t="s">
        <v>11</v>
      </c>
      <c r="E125" s="9">
        <v>18.45</v>
      </c>
      <c r="F125" s="2">
        <f>AVERAGE(E125:E126)</f>
        <v>18.509999999999998</v>
      </c>
      <c r="G125" s="1">
        <v>22.91</v>
      </c>
      <c r="H125" s="2">
        <f>AVERAGE(G125:G126)</f>
        <v>22.954999999999998</v>
      </c>
      <c r="I125" s="10">
        <f>GEOMEAN(F125,H125)</f>
        <v>20.613031072600648</v>
      </c>
      <c r="J125" s="11">
        <v>26.9</v>
      </c>
      <c r="K125" s="2">
        <f>AVERAGE(J125:J126)</f>
        <v>26.91</v>
      </c>
      <c r="L125" s="1">
        <v>28.87</v>
      </c>
      <c r="M125" s="2">
        <f>AVERAGE(L125:L126)</f>
        <v>28.72</v>
      </c>
      <c r="N125" s="5">
        <v>28.13</v>
      </c>
      <c r="O125" s="2">
        <f>AVERAGE(N125:N126)</f>
        <v>28.215</v>
      </c>
      <c r="P125" s="4">
        <v>29.07</v>
      </c>
      <c r="Q125" s="2">
        <f>AVERAGE(P125:P126)</f>
        <v>29.060000000000002</v>
      </c>
      <c r="R125" s="4">
        <v>22.51</v>
      </c>
      <c r="S125" s="2">
        <f>AVERAGE(R125:R126)</f>
        <v>22.51</v>
      </c>
      <c r="T125" s="3">
        <v>27.62</v>
      </c>
      <c r="U125" s="2">
        <f>AVERAGE(T125:T126)</f>
        <v>27.61</v>
      </c>
      <c r="V125" s="12">
        <v>25.98</v>
      </c>
      <c r="W125" s="2">
        <f>AVERAGE(V125:V126)</f>
        <v>25.895</v>
      </c>
      <c r="X125" s="13">
        <v>27.65</v>
      </c>
      <c r="Y125" s="2">
        <f>AVERAGE(X125:X126)</f>
        <v>27.54</v>
      </c>
      <c r="Z125" s="14">
        <v>31.02</v>
      </c>
      <c r="AA125" s="2">
        <f>AVERAGE(Z125:Z126)</f>
        <v>30.875</v>
      </c>
    </row>
    <row r="126" spans="1:27">
      <c r="A126" s="8"/>
      <c r="B126" s="17" t="s">
        <v>183</v>
      </c>
      <c r="C126" s="8" t="s">
        <v>7</v>
      </c>
      <c r="D126" s="8" t="s">
        <v>11</v>
      </c>
      <c r="E126" s="9">
        <v>18.57</v>
      </c>
      <c r="F126" s="2"/>
      <c r="G126" s="1">
        <v>23</v>
      </c>
      <c r="H126" s="2"/>
      <c r="I126" s="10"/>
      <c r="J126" s="11">
        <v>26.92</v>
      </c>
      <c r="K126" s="2"/>
      <c r="L126" s="1">
        <v>28.57</v>
      </c>
      <c r="M126" s="2"/>
      <c r="N126" s="5">
        <v>28.3</v>
      </c>
      <c r="O126" s="2"/>
      <c r="P126" s="4">
        <v>29.05</v>
      </c>
      <c r="Q126" s="2"/>
      <c r="R126" s="4">
        <v>22.51</v>
      </c>
      <c r="S126" s="2"/>
      <c r="T126" s="3">
        <v>27.6</v>
      </c>
      <c r="U126" s="2"/>
      <c r="V126" s="12">
        <v>25.81</v>
      </c>
      <c r="W126" s="2"/>
      <c r="X126" s="13">
        <v>27.43</v>
      </c>
      <c r="Y126" s="2"/>
      <c r="Z126" s="14">
        <v>30.73</v>
      </c>
      <c r="AA126" s="2"/>
    </row>
    <row r="127" spans="1:27">
      <c r="A127" s="8">
        <v>61</v>
      </c>
      <c r="B127" s="17" t="s">
        <v>143</v>
      </c>
      <c r="C127" s="8" t="s">
        <v>22</v>
      </c>
      <c r="D127" s="8" t="s">
        <v>11</v>
      </c>
      <c r="E127" s="9">
        <v>18.28</v>
      </c>
      <c r="F127" s="2">
        <f>AVERAGE(E127:E128)</f>
        <v>18.315000000000001</v>
      </c>
      <c r="G127" s="1">
        <v>24.54</v>
      </c>
      <c r="H127" s="2">
        <f>AVERAGE(G127:G128)</f>
        <v>24.58</v>
      </c>
      <c r="I127" s="10">
        <f>GEOMEAN(F127,H127)</f>
        <v>21.217509278895108</v>
      </c>
      <c r="J127" s="11">
        <v>26.75</v>
      </c>
      <c r="K127" s="2">
        <f>AVERAGE(J127:J128)</f>
        <v>26.61</v>
      </c>
      <c r="L127" s="1">
        <v>28.03</v>
      </c>
      <c r="M127" s="2">
        <f>AVERAGE(L127:L128)</f>
        <v>28.055</v>
      </c>
      <c r="N127" s="5">
        <v>27.99</v>
      </c>
      <c r="O127" s="2">
        <f>AVERAGE(N127:N128)</f>
        <v>27.975000000000001</v>
      </c>
      <c r="P127" s="4">
        <v>29.21</v>
      </c>
      <c r="Q127" s="2">
        <f>AVERAGE(P127:P128)</f>
        <v>29.075000000000003</v>
      </c>
      <c r="R127" s="4">
        <v>22.3</v>
      </c>
      <c r="S127" s="2">
        <f>AVERAGE(R127:R128)</f>
        <v>22.314999999999998</v>
      </c>
      <c r="T127" s="3">
        <v>28.05</v>
      </c>
      <c r="U127" s="2">
        <f>AVERAGE(T127:T128)</f>
        <v>28</v>
      </c>
      <c r="V127" s="12">
        <v>25.76</v>
      </c>
      <c r="W127" s="2">
        <f>AVERAGE(V127:V128)</f>
        <v>25.835000000000001</v>
      </c>
      <c r="X127" s="13">
        <v>27.01</v>
      </c>
      <c r="Y127" s="2">
        <f>AVERAGE(X127:X128)</f>
        <v>27.094999999999999</v>
      </c>
      <c r="Z127" s="14">
        <v>29.93</v>
      </c>
      <c r="AA127" s="2">
        <f>AVERAGE(Z127:Z128)</f>
        <v>30.134999999999998</v>
      </c>
    </row>
    <row r="128" spans="1:27">
      <c r="A128" s="8"/>
      <c r="B128" s="17" t="s">
        <v>143</v>
      </c>
      <c r="C128" s="8" t="s">
        <v>22</v>
      </c>
      <c r="D128" s="8" t="s">
        <v>11</v>
      </c>
      <c r="E128" s="9">
        <v>18.350000000000001</v>
      </c>
      <c r="F128" s="2"/>
      <c r="G128" s="1">
        <v>24.62</v>
      </c>
      <c r="H128" s="2"/>
      <c r="I128" s="10"/>
      <c r="J128" s="11">
        <v>26.47</v>
      </c>
      <c r="K128" s="2"/>
      <c r="L128" s="1">
        <v>28.08</v>
      </c>
      <c r="M128" s="2"/>
      <c r="N128" s="5">
        <v>27.96</v>
      </c>
      <c r="O128" s="2"/>
      <c r="P128" s="4">
        <v>28.94</v>
      </c>
      <c r="Q128" s="2"/>
      <c r="R128" s="4">
        <v>22.33</v>
      </c>
      <c r="S128" s="2"/>
      <c r="T128" s="3">
        <v>27.95</v>
      </c>
      <c r="U128" s="2"/>
      <c r="V128" s="12">
        <v>25.91</v>
      </c>
      <c r="W128" s="2"/>
      <c r="X128" s="13">
        <v>27.18</v>
      </c>
      <c r="Y128" s="2"/>
      <c r="Z128" s="14">
        <v>30.34</v>
      </c>
      <c r="AA128" s="2"/>
    </row>
    <row r="129" spans="1:27">
      <c r="A129" s="8">
        <v>62</v>
      </c>
      <c r="B129" s="17" t="s">
        <v>144</v>
      </c>
      <c r="C129" s="8" t="s">
        <v>22</v>
      </c>
      <c r="D129" s="8" t="s">
        <v>11</v>
      </c>
      <c r="E129" s="9">
        <v>18</v>
      </c>
      <c r="F129" s="2">
        <f>AVERAGE(E129:E130)</f>
        <v>18.055</v>
      </c>
      <c r="G129" s="1">
        <v>23.95</v>
      </c>
      <c r="H129" s="2">
        <f>AVERAGE(G129:G130)</f>
        <v>24</v>
      </c>
      <c r="I129" s="10">
        <f>GEOMEAN(F129,H129)</f>
        <v>20.816339735890168</v>
      </c>
      <c r="J129" s="11">
        <v>21.64</v>
      </c>
      <c r="K129" s="2">
        <f>AVERAGE(J129:J130)</f>
        <v>21.585000000000001</v>
      </c>
      <c r="L129" s="1">
        <v>26.22</v>
      </c>
      <c r="M129" s="2">
        <f>AVERAGE(L129:L130)</f>
        <v>26.27</v>
      </c>
      <c r="N129" s="5">
        <v>27.31</v>
      </c>
      <c r="O129" s="2">
        <f>AVERAGE(N129:N130)</f>
        <v>27.31</v>
      </c>
      <c r="P129" s="4">
        <v>28.97</v>
      </c>
      <c r="Q129" s="2">
        <f>AVERAGE(P129:P130)</f>
        <v>28.91</v>
      </c>
      <c r="R129" s="4">
        <v>22.11</v>
      </c>
      <c r="S129" s="2">
        <f>AVERAGE(R129:R130)</f>
        <v>22.074999999999999</v>
      </c>
      <c r="T129" s="3">
        <v>27.04</v>
      </c>
      <c r="U129" s="2">
        <f>AVERAGE(T129:T130)</f>
        <v>26.975000000000001</v>
      </c>
      <c r="V129" s="12">
        <v>25.51</v>
      </c>
      <c r="W129" s="2">
        <f>AVERAGE(V129:V130)</f>
        <v>25.484999999999999</v>
      </c>
      <c r="X129" s="13">
        <v>26.56</v>
      </c>
      <c r="Y129" s="2">
        <f>AVERAGE(X129:X130)</f>
        <v>26.63</v>
      </c>
      <c r="Z129" s="14">
        <v>30.14</v>
      </c>
      <c r="AA129" s="2">
        <f>AVERAGE(Z129:Z130)</f>
        <v>30.064999999999998</v>
      </c>
    </row>
    <row r="130" spans="1:27">
      <c r="A130" s="8"/>
      <c r="B130" s="17" t="s">
        <v>144</v>
      </c>
      <c r="C130" s="8" t="s">
        <v>22</v>
      </c>
      <c r="D130" s="8" t="s">
        <v>11</v>
      </c>
      <c r="E130" s="9">
        <v>18.11</v>
      </c>
      <c r="F130" s="2"/>
      <c r="G130" s="1">
        <v>24.05</v>
      </c>
      <c r="H130" s="2"/>
      <c r="I130" s="10"/>
      <c r="J130" s="11">
        <v>21.53</v>
      </c>
      <c r="K130" s="2"/>
      <c r="L130" s="1">
        <v>26.32</v>
      </c>
      <c r="M130" s="2"/>
      <c r="N130" s="5">
        <v>27.31</v>
      </c>
      <c r="O130" s="2"/>
      <c r="P130" s="4">
        <v>28.85</v>
      </c>
      <c r="Q130" s="2"/>
      <c r="R130" s="4">
        <v>22.04</v>
      </c>
      <c r="S130" s="2"/>
      <c r="T130" s="3">
        <v>26.91</v>
      </c>
      <c r="U130" s="2"/>
      <c r="V130" s="12">
        <v>25.46</v>
      </c>
      <c r="W130" s="2"/>
      <c r="X130" s="13">
        <v>26.7</v>
      </c>
      <c r="Y130" s="2"/>
      <c r="Z130" s="14">
        <v>29.99</v>
      </c>
      <c r="AA130" s="2"/>
    </row>
    <row r="131" spans="1:27">
      <c r="A131" s="8">
        <v>63</v>
      </c>
      <c r="B131" s="17" t="s">
        <v>145</v>
      </c>
      <c r="C131" s="8" t="s">
        <v>22</v>
      </c>
      <c r="D131" s="8" t="s">
        <v>11</v>
      </c>
      <c r="E131" s="9">
        <v>18.27</v>
      </c>
      <c r="F131" s="2">
        <f>AVERAGE(E131:E132)</f>
        <v>18.355</v>
      </c>
      <c r="G131" s="1">
        <v>23.18</v>
      </c>
      <c r="H131" s="2">
        <f>AVERAGE(G131:G132)</f>
        <v>23.240000000000002</v>
      </c>
      <c r="I131" s="10">
        <f>GEOMEAN(F131,H131)</f>
        <v>20.653575961561717</v>
      </c>
      <c r="J131" s="11">
        <v>25.82</v>
      </c>
      <c r="K131" s="2">
        <f>AVERAGE(J131:J132)</f>
        <v>25.8</v>
      </c>
      <c r="L131" s="1">
        <v>28.91</v>
      </c>
      <c r="M131" s="2">
        <f>AVERAGE(L131:L132)</f>
        <v>28.905000000000001</v>
      </c>
      <c r="N131" s="5">
        <v>27.65</v>
      </c>
      <c r="O131" s="2">
        <f>AVERAGE(N131:N132)</f>
        <v>27.655000000000001</v>
      </c>
      <c r="P131" s="4">
        <v>29.24</v>
      </c>
      <c r="Q131" s="2">
        <f>AVERAGE(P131:P132)</f>
        <v>29.375</v>
      </c>
      <c r="R131" s="4">
        <v>21.44</v>
      </c>
      <c r="S131" s="2">
        <f>AVERAGE(R131:R132)</f>
        <v>21.395000000000003</v>
      </c>
      <c r="T131" s="3">
        <v>26.29</v>
      </c>
      <c r="U131" s="2">
        <f>AVERAGE(T131:T132)</f>
        <v>26.259999999999998</v>
      </c>
      <c r="V131" s="12">
        <v>25.65</v>
      </c>
      <c r="W131" s="2">
        <f>AVERAGE(V131:V132)</f>
        <v>25.314999999999998</v>
      </c>
      <c r="X131" s="13"/>
      <c r="Y131" s="2">
        <f>AVERAGE(X131:X132)</f>
        <v>26.51</v>
      </c>
      <c r="Z131" s="14">
        <v>30.15</v>
      </c>
      <c r="AA131" s="2">
        <f>AVERAGE(Z131:Z132)</f>
        <v>30.16</v>
      </c>
    </row>
    <row r="132" spans="1:27">
      <c r="A132" s="8"/>
      <c r="B132" s="17" t="s">
        <v>145</v>
      </c>
      <c r="C132" s="8" t="s">
        <v>22</v>
      </c>
      <c r="D132" s="8" t="s">
        <v>11</v>
      </c>
      <c r="E132" s="9">
        <v>18.440000000000001</v>
      </c>
      <c r="F132" s="2"/>
      <c r="G132" s="1">
        <v>23.3</v>
      </c>
      <c r="H132" s="2"/>
      <c r="I132" s="10"/>
      <c r="J132" s="11">
        <v>25.78</v>
      </c>
      <c r="K132" s="2"/>
      <c r="L132" s="1">
        <v>28.9</v>
      </c>
      <c r="M132" s="2"/>
      <c r="N132" s="5">
        <v>27.66</v>
      </c>
      <c r="O132" s="2"/>
      <c r="P132" s="4">
        <v>29.51</v>
      </c>
      <c r="Q132" s="2"/>
      <c r="R132" s="4">
        <v>21.35</v>
      </c>
      <c r="S132" s="2"/>
      <c r="T132" s="3">
        <v>26.23</v>
      </c>
      <c r="U132" s="2"/>
      <c r="V132" s="12">
        <v>24.98</v>
      </c>
      <c r="W132" s="2"/>
      <c r="X132" s="13">
        <v>26.51</v>
      </c>
      <c r="Y132" s="2"/>
      <c r="Z132" s="14">
        <v>30.17</v>
      </c>
      <c r="AA132" s="2"/>
    </row>
    <row r="133" spans="1:27">
      <c r="A133" s="8">
        <v>64</v>
      </c>
      <c r="B133" s="17" t="s">
        <v>146</v>
      </c>
      <c r="C133" s="8" t="s">
        <v>22</v>
      </c>
      <c r="D133" s="8" t="s">
        <v>11</v>
      </c>
      <c r="E133" s="9">
        <v>17.649999999999999</v>
      </c>
      <c r="F133" s="2">
        <f>AVERAGE(E133:E134)</f>
        <v>17.63</v>
      </c>
      <c r="G133" s="1">
        <v>24.91</v>
      </c>
      <c r="H133" s="2">
        <f>AVERAGE(G133:G134)</f>
        <v>24.945</v>
      </c>
      <c r="I133" s="10">
        <f>GEOMEAN(F133,H133)</f>
        <v>20.970940608375201</v>
      </c>
      <c r="J133" s="11">
        <v>25.17</v>
      </c>
      <c r="K133" s="2">
        <f>AVERAGE(J133:J134)</f>
        <v>25.094999999999999</v>
      </c>
      <c r="L133" s="1">
        <v>27.83</v>
      </c>
      <c r="M133" s="2">
        <f>AVERAGE(L133:L134)</f>
        <v>27.864999999999998</v>
      </c>
      <c r="N133" s="5">
        <v>26.87</v>
      </c>
      <c r="O133" s="2">
        <f>AVERAGE(N133:N134)</f>
        <v>26.87</v>
      </c>
      <c r="P133" s="4">
        <v>28.87</v>
      </c>
      <c r="Q133" s="2">
        <f>AVERAGE(P133:P134)</f>
        <v>28.905000000000001</v>
      </c>
      <c r="R133" s="4">
        <v>20.23</v>
      </c>
      <c r="S133" s="2">
        <f>AVERAGE(R133:R134)</f>
        <v>20.21</v>
      </c>
      <c r="T133" s="3">
        <v>26.99</v>
      </c>
      <c r="U133" s="2">
        <f>AVERAGE(T133:T134)</f>
        <v>26.854999999999997</v>
      </c>
      <c r="V133" s="12">
        <v>25.88</v>
      </c>
      <c r="W133" s="2">
        <f>AVERAGE(V133:V134)</f>
        <v>25.729999999999997</v>
      </c>
      <c r="X133" s="13">
        <v>26.66</v>
      </c>
      <c r="Y133" s="2">
        <f>AVERAGE(X133:X134)</f>
        <v>26.594999999999999</v>
      </c>
      <c r="Z133" s="14">
        <v>30.01</v>
      </c>
      <c r="AA133" s="2">
        <f>AVERAGE(Z133:Z134)</f>
        <v>30.005000000000003</v>
      </c>
    </row>
    <row r="134" spans="1:27">
      <c r="A134" s="8"/>
      <c r="B134" s="17" t="s">
        <v>146</v>
      </c>
      <c r="C134" s="8" t="s">
        <v>22</v>
      </c>
      <c r="D134" s="8" t="s">
        <v>11</v>
      </c>
      <c r="E134" s="9">
        <v>17.61</v>
      </c>
      <c r="F134" s="2"/>
      <c r="G134" s="1">
        <v>24.98</v>
      </c>
      <c r="H134" s="2"/>
      <c r="I134" s="10"/>
      <c r="J134" s="11">
        <v>25.02</v>
      </c>
      <c r="K134" s="2"/>
      <c r="L134" s="1">
        <v>27.9</v>
      </c>
      <c r="M134" s="2"/>
      <c r="N134" s="5">
        <v>26.87</v>
      </c>
      <c r="O134" s="2"/>
      <c r="P134" s="4">
        <v>28.94</v>
      </c>
      <c r="Q134" s="2"/>
      <c r="R134" s="4">
        <v>20.190000000000001</v>
      </c>
      <c r="S134" s="2"/>
      <c r="T134" s="3">
        <v>26.72</v>
      </c>
      <c r="U134" s="2"/>
      <c r="V134" s="12">
        <v>25.58</v>
      </c>
      <c r="W134" s="2"/>
      <c r="X134" s="13">
        <v>26.53</v>
      </c>
      <c r="Y134" s="2"/>
      <c r="Z134" s="14">
        <v>30</v>
      </c>
      <c r="AA134" s="2"/>
    </row>
    <row r="135" spans="1:27">
      <c r="A135" s="8">
        <v>65</v>
      </c>
      <c r="B135" s="17" t="s">
        <v>147</v>
      </c>
      <c r="C135" s="8" t="s">
        <v>22</v>
      </c>
      <c r="D135" s="8" t="s">
        <v>11</v>
      </c>
      <c r="E135" s="9">
        <v>17.579999999999998</v>
      </c>
      <c r="F135" s="2">
        <f>AVERAGE(E135:E136)</f>
        <v>17.59</v>
      </c>
      <c r="G135" s="1">
        <v>22.73</v>
      </c>
      <c r="H135" s="2">
        <f>AVERAGE(G135:G136)</f>
        <v>22.774999999999999</v>
      </c>
      <c r="I135" s="10">
        <f>GEOMEAN(F135,H135)</f>
        <v>20.015300397445948</v>
      </c>
      <c r="J135" s="11">
        <v>23.46</v>
      </c>
      <c r="K135" s="2">
        <f>AVERAGE(J135:J136)</f>
        <v>23.445</v>
      </c>
      <c r="L135" s="1">
        <v>25.6</v>
      </c>
      <c r="M135" s="2">
        <f>AVERAGE(L135:L136)</f>
        <v>25.62</v>
      </c>
      <c r="N135" s="5">
        <v>27.15</v>
      </c>
      <c r="O135" s="2">
        <f>AVERAGE(N135:N136)</f>
        <v>27.114999999999998</v>
      </c>
      <c r="P135" s="4">
        <v>27.71</v>
      </c>
      <c r="Q135" s="2">
        <f>AVERAGE(P135:P136)</f>
        <v>28.02</v>
      </c>
      <c r="R135" s="4">
        <v>23.6</v>
      </c>
      <c r="S135" s="2">
        <f>AVERAGE(R135:R136)</f>
        <v>23.645000000000003</v>
      </c>
      <c r="T135" s="3">
        <v>26.76</v>
      </c>
      <c r="U135" s="2">
        <f>AVERAGE(T135:T136)</f>
        <v>26.68</v>
      </c>
      <c r="V135" s="12">
        <v>25.51</v>
      </c>
      <c r="W135" s="2">
        <f>AVERAGE(V135:V136)</f>
        <v>25.55</v>
      </c>
      <c r="X135" s="13">
        <v>25.15</v>
      </c>
      <c r="Y135" s="2">
        <f>AVERAGE(X135:X136)</f>
        <v>25.174999999999997</v>
      </c>
      <c r="Z135" s="14">
        <v>28.77</v>
      </c>
      <c r="AA135" s="2">
        <f>AVERAGE(Z135:Z136)</f>
        <v>28.78</v>
      </c>
    </row>
    <row r="136" spans="1:27">
      <c r="A136" s="8"/>
      <c r="B136" s="17" t="s">
        <v>147</v>
      </c>
      <c r="C136" s="8" t="s">
        <v>22</v>
      </c>
      <c r="D136" s="8" t="s">
        <v>11</v>
      </c>
      <c r="E136" s="9">
        <v>17.600000000000001</v>
      </c>
      <c r="F136" s="2"/>
      <c r="G136" s="1">
        <v>22.82</v>
      </c>
      <c r="H136" s="2"/>
      <c r="I136" s="10"/>
      <c r="J136" s="11">
        <v>23.43</v>
      </c>
      <c r="K136" s="2"/>
      <c r="L136" s="1">
        <v>25.64</v>
      </c>
      <c r="M136" s="2"/>
      <c r="N136" s="5">
        <v>27.08</v>
      </c>
      <c r="O136" s="2"/>
      <c r="P136" s="4">
        <v>28.33</v>
      </c>
      <c r="Q136" s="2"/>
      <c r="R136" s="4">
        <v>23.69</v>
      </c>
      <c r="S136" s="2"/>
      <c r="T136" s="3">
        <v>26.6</v>
      </c>
      <c r="U136" s="2"/>
      <c r="V136" s="12">
        <v>25.59</v>
      </c>
      <c r="W136" s="2"/>
      <c r="X136" s="13">
        <v>25.2</v>
      </c>
      <c r="Y136" s="2"/>
      <c r="Z136" s="14">
        <v>28.79</v>
      </c>
      <c r="AA136" s="2"/>
    </row>
    <row r="137" spans="1:27">
      <c r="A137" s="8">
        <v>66</v>
      </c>
      <c r="B137" s="17" t="s">
        <v>148</v>
      </c>
      <c r="C137" s="8" t="s">
        <v>22</v>
      </c>
      <c r="D137" s="8" t="s">
        <v>11</v>
      </c>
      <c r="E137" s="9">
        <v>17.86</v>
      </c>
      <c r="F137" s="2">
        <f>AVERAGE(E137:E138)</f>
        <v>17.924999999999997</v>
      </c>
      <c r="G137" s="1">
        <v>22.17</v>
      </c>
      <c r="H137" s="2">
        <f>AVERAGE(G137:G138)</f>
        <v>22.25</v>
      </c>
      <c r="I137" s="10">
        <f>GEOMEAN(F137,H137)</f>
        <v>19.970759875377802</v>
      </c>
      <c r="J137" s="11">
        <v>21.22</v>
      </c>
      <c r="K137" s="2">
        <f>AVERAGE(J137:J138)</f>
        <v>21.274999999999999</v>
      </c>
      <c r="L137" s="1">
        <v>23.2</v>
      </c>
      <c r="M137" s="2">
        <f>AVERAGE(L137:L138)</f>
        <v>23.145</v>
      </c>
      <c r="N137" s="5">
        <v>27.76</v>
      </c>
      <c r="O137" s="2">
        <f>AVERAGE(N137:N138)</f>
        <v>27.700000000000003</v>
      </c>
      <c r="P137" s="4">
        <v>28.13</v>
      </c>
      <c r="Q137" s="2">
        <f>AVERAGE(P137:P138)</f>
        <v>28.145</v>
      </c>
      <c r="R137" s="4">
        <v>22.67</v>
      </c>
      <c r="S137" s="2">
        <f>AVERAGE(R137:R138)</f>
        <v>22.645000000000003</v>
      </c>
      <c r="T137" s="3">
        <v>28.49</v>
      </c>
      <c r="U137" s="2">
        <f>AVERAGE(T137:T138)</f>
        <v>28.545000000000002</v>
      </c>
      <c r="V137" s="12">
        <v>25.69</v>
      </c>
      <c r="W137" s="2">
        <f>AVERAGE(V137:V138)</f>
        <v>25.72</v>
      </c>
      <c r="X137" s="13">
        <v>25.14</v>
      </c>
      <c r="Y137" s="2">
        <f>AVERAGE(X137:X138)</f>
        <v>25.285</v>
      </c>
      <c r="Z137" s="14">
        <v>29.63</v>
      </c>
      <c r="AA137" s="2">
        <f>AVERAGE(Z137:Z138)</f>
        <v>29.63</v>
      </c>
    </row>
    <row r="138" spans="1:27">
      <c r="A138" s="8"/>
      <c r="B138" s="17" t="s">
        <v>148</v>
      </c>
      <c r="C138" s="8" t="s">
        <v>22</v>
      </c>
      <c r="D138" s="8" t="s">
        <v>11</v>
      </c>
      <c r="E138" s="9">
        <v>17.989999999999998</v>
      </c>
      <c r="F138" s="2"/>
      <c r="G138" s="1">
        <v>22.33</v>
      </c>
      <c r="H138" s="2"/>
      <c r="I138" s="10"/>
      <c r="J138" s="11">
        <v>21.33</v>
      </c>
      <c r="K138" s="2"/>
      <c r="L138" s="1">
        <v>23.09</v>
      </c>
      <c r="M138" s="2"/>
      <c r="N138" s="5">
        <v>27.64</v>
      </c>
      <c r="O138" s="2"/>
      <c r="P138" s="4">
        <v>28.16</v>
      </c>
      <c r="Q138" s="2"/>
      <c r="R138" s="4">
        <v>22.62</v>
      </c>
      <c r="S138" s="2"/>
      <c r="T138" s="3">
        <v>28.6</v>
      </c>
      <c r="U138" s="2"/>
      <c r="V138" s="12">
        <v>25.75</v>
      </c>
      <c r="W138" s="2"/>
      <c r="X138" s="13">
        <v>25.43</v>
      </c>
      <c r="Y138" s="2"/>
      <c r="Z138" s="14">
        <v>29.63</v>
      </c>
      <c r="AA138" s="2"/>
    </row>
    <row r="139" spans="1:27">
      <c r="A139" s="8">
        <v>67</v>
      </c>
      <c r="B139" s="17" t="s">
        <v>149</v>
      </c>
      <c r="C139" s="8" t="s">
        <v>22</v>
      </c>
      <c r="D139" s="8" t="s">
        <v>11</v>
      </c>
      <c r="E139" s="9">
        <v>18.46</v>
      </c>
      <c r="F139" s="2">
        <f>AVERAGE(E139:E140)</f>
        <v>18.505000000000003</v>
      </c>
      <c r="G139" s="1">
        <v>23.33</v>
      </c>
      <c r="H139" s="2">
        <f>AVERAGE(G139:G140)</f>
        <v>23.439999999999998</v>
      </c>
      <c r="I139" s="10">
        <f>GEOMEAN(F139,H139)</f>
        <v>20.826838454263768</v>
      </c>
      <c r="J139" s="11">
        <v>26.78</v>
      </c>
      <c r="K139" s="2">
        <f>AVERAGE(J139:J140)</f>
        <v>26.805</v>
      </c>
      <c r="L139" s="1">
        <v>28.03</v>
      </c>
      <c r="M139" s="2">
        <f>AVERAGE(L139:L140)</f>
        <v>27.97</v>
      </c>
      <c r="N139" s="5">
        <v>27.87</v>
      </c>
      <c r="O139" s="2">
        <f>AVERAGE(N139:N140)</f>
        <v>27.715</v>
      </c>
      <c r="P139" s="4">
        <v>28.57</v>
      </c>
      <c r="Q139" s="2">
        <f>AVERAGE(P139:P140)</f>
        <v>28.645</v>
      </c>
      <c r="R139" s="4">
        <v>22.9</v>
      </c>
      <c r="S139" s="2">
        <f>AVERAGE(R139:R140)</f>
        <v>22.924999999999997</v>
      </c>
      <c r="T139" s="3">
        <v>27.33</v>
      </c>
      <c r="U139" s="2">
        <f>AVERAGE(T139:T140)</f>
        <v>27.29</v>
      </c>
      <c r="V139" s="12">
        <v>25.64</v>
      </c>
      <c r="W139" s="2">
        <f>AVERAGE(V139:V140)</f>
        <v>25.605</v>
      </c>
      <c r="X139" s="13">
        <v>27.2</v>
      </c>
      <c r="Y139" s="2">
        <f>AVERAGE(X139:X140)</f>
        <v>27.259999999999998</v>
      </c>
      <c r="Z139" s="14">
        <v>30.12</v>
      </c>
      <c r="AA139" s="2">
        <f>AVERAGE(Z139:Z140)</f>
        <v>30.1</v>
      </c>
    </row>
    <row r="140" spans="1:27">
      <c r="A140" s="8"/>
      <c r="B140" s="17" t="s">
        <v>149</v>
      </c>
      <c r="C140" s="8" t="s">
        <v>22</v>
      </c>
      <c r="D140" s="8" t="s">
        <v>11</v>
      </c>
      <c r="E140" s="9">
        <v>18.55</v>
      </c>
      <c r="F140" s="2"/>
      <c r="G140" s="1">
        <v>23.55</v>
      </c>
      <c r="H140" s="2"/>
      <c r="I140" s="10"/>
      <c r="J140" s="11">
        <v>26.83</v>
      </c>
      <c r="K140" s="2"/>
      <c r="L140" s="1">
        <v>27.91</v>
      </c>
      <c r="M140" s="2"/>
      <c r="N140" s="5">
        <v>27.56</v>
      </c>
      <c r="O140" s="2"/>
      <c r="P140" s="4">
        <v>28.72</v>
      </c>
      <c r="Q140" s="2"/>
      <c r="R140" s="4">
        <v>22.95</v>
      </c>
      <c r="S140" s="2"/>
      <c r="T140" s="3">
        <v>27.25</v>
      </c>
      <c r="U140" s="2"/>
      <c r="V140" s="12">
        <v>25.57</v>
      </c>
      <c r="W140" s="2"/>
      <c r="X140" s="13">
        <v>27.32</v>
      </c>
      <c r="Y140" s="2"/>
      <c r="Z140" s="14">
        <v>30.08</v>
      </c>
      <c r="AA140" s="2"/>
    </row>
    <row r="141" spans="1:27">
      <c r="A141" s="8">
        <v>68</v>
      </c>
      <c r="B141" s="17" t="s">
        <v>150</v>
      </c>
      <c r="C141" s="8" t="s">
        <v>22</v>
      </c>
      <c r="D141" s="8" t="s">
        <v>11</v>
      </c>
      <c r="E141" s="9">
        <v>19.13</v>
      </c>
      <c r="F141" s="2">
        <f>AVERAGE(E141:E142)</f>
        <v>19.164999999999999</v>
      </c>
      <c r="G141" s="1">
        <v>24.31</v>
      </c>
      <c r="H141" s="2">
        <f>AVERAGE(G141:G142)</f>
        <v>24.424999999999997</v>
      </c>
      <c r="I141" s="10">
        <f>GEOMEAN(F141,H141)</f>
        <v>21.635737218777638</v>
      </c>
      <c r="J141" s="11">
        <v>25.3</v>
      </c>
      <c r="K141" s="2">
        <f>AVERAGE(J141:J142)</f>
        <v>25.325000000000003</v>
      </c>
      <c r="L141" s="1">
        <v>27.91</v>
      </c>
      <c r="M141" s="2">
        <f>AVERAGE(L141:L142)</f>
        <v>27.844999999999999</v>
      </c>
      <c r="N141" s="5">
        <v>27.83</v>
      </c>
      <c r="O141" s="2">
        <f>AVERAGE(N141:N142)</f>
        <v>27.82</v>
      </c>
      <c r="P141" s="4">
        <v>28.82</v>
      </c>
      <c r="Q141" s="2">
        <f>AVERAGE(P141:P142)</f>
        <v>28.765000000000001</v>
      </c>
      <c r="R141" s="4">
        <v>22.63</v>
      </c>
      <c r="S141" s="2">
        <f>AVERAGE(R141:R142)</f>
        <v>22.63</v>
      </c>
      <c r="T141" s="3">
        <v>27.52</v>
      </c>
      <c r="U141" s="2">
        <f>AVERAGE(T141:T142)</f>
        <v>27.52</v>
      </c>
      <c r="V141" s="12">
        <v>25.72</v>
      </c>
      <c r="W141" s="2">
        <f>AVERAGE(V141:V142)</f>
        <v>25.759999999999998</v>
      </c>
      <c r="X141" s="13">
        <v>27.24</v>
      </c>
      <c r="Y141" s="2">
        <f>AVERAGE(X141:X142)</f>
        <v>27.35</v>
      </c>
      <c r="Z141" s="14">
        <v>29.81</v>
      </c>
      <c r="AA141" s="2">
        <f>AVERAGE(Z141:Z142)</f>
        <v>29.914999999999999</v>
      </c>
    </row>
    <row r="142" spans="1:27">
      <c r="A142" s="8"/>
      <c r="B142" s="17" t="s">
        <v>150</v>
      </c>
      <c r="C142" s="8" t="s">
        <v>22</v>
      </c>
      <c r="D142" s="8" t="s">
        <v>11</v>
      </c>
      <c r="E142" s="9">
        <v>19.2</v>
      </c>
      <c r="F142" s="2"/>
      <c r="G142" s="1">
        <v>24.54</v>
      </c>
      <c r="H142" s="2"/>
      <c r="I142" s="10"/>
      <c r="J142" s="11">
        <v>25.35</v>
      </c>
      <c r="K142" s="2"/>
      <c r="L142" s="1">
        <v>27.78</v>
      </c>
      <c r="M142" s="2"/>
      <c r="N142" s="5">
        <v>27.81</v>
      </c>
      <c r="O142" s="2"/>
      <c r="P142" s="4">
        <v>28.71</v>
      </c>
      <c r="Q142" s="2"/>
      <c r="R142" s="4">
        <v>22.63</v>
      </c>
      <c r="S142" s="2"/>
      <c r="T142" s="3">
        <v>27.52</v>
      </c>
      <c r="U142" s="2"/>
      <c r="V142" s="12">
        <v>25.8</v>
      </c>
      <c r="W142" s="2"/>
      <c r="X142" s="13">
        <v>27.46</v>
      </c>
      <c r="Y142" s="2"/>
      <c r="Z142" s="14">
        <v>30.02</v>
      </c>
      <c r="AA142" s="2"/>
    </row>
    <row r="143" spans="1:27">
      <c r="A143" s="8">
        <v>69</v>
      </c>
      <c r="B143" s="17" t="s">
        <v>151</v>
      </c>
      <c r="C143" s="8" t="s">
        <v>22</v>
      </c>
      <c r="D143" s="8" t="s">
        <v>11</v>
      </c>
      <c r="E143" s="9">
        <v>18.55</v>
      </c>
      <c r="F143" s="2">
        <f>AVERAGE(E143:E144)</f>
        <v>18.579999999999998</v>
      </c>
      <c r="G143" s="1">
        <v>25.27</v>
      </c>
      <c r="H143" s="2">
        <f>AVERAGE(G143:G144)</f>
        <v>25.395</v>
      </c>
      <c r="I143" s="10">
        <f>GEOMEAN(F143,H143)</f>
        <v>21.721857655366403</v>
      </c>
      <c r="J143" s="11">
        <v>25.61</v>
      </c>
      <c r="K143" s="2">
        <f>AVERAGE(J143:J144)</f>
        <v>25.615000000000002</v>
      </c>
      <c r="L143" s="1">
        <v>27.75</v>
      </c>
      <c r="M143" s="2">
        <f>AVERAGE(L143:L144)</f>
        <v>27.61</v>
      </c>
      <c r="N143" s="5">
        <v>27.64</v>
      </c>
      <c r="O143" s="2">
        <f>AVERAGE(N143:N144)</f>
        <v>27.77</v>
      </c>
      <c r="P143" s="4">
        <v>29.08</v>
      </c>
      <c r="Q143" s="2">
        <f>AVERAGE(P143:P144)</f>
        <v>29.064999999999998</v>
      </c>
      <c r="R143" s="4">
        <v>22.02</v>
      </c>
      <c r="S143" s="2">
        <f>AVERAGE(R143:R144)</f>
        <v>22.004999999999999</v>
      </c>
      <c r="T143" s="3">
        <v>27.52</v>
      </c>
      <c r="U143" s="2">
        <f>AVERAGE(T143:T144)</f>
        <v>27.58</v>
      </c>
      <c r="V143" s="12">
        <v>25.71</v>
      </c>
      <c r="W143" s="2">
        <f>AVERAGE(V143:V144)</f>
        <v>25.67</v>
      </c>
      <c r="X143" s="13">
        <v>26.93</v>
      </c>
      <c r="Y143" s="2">
        <f>AVERAGE(X143:X144)</f>
        <v>26.935000000000002</v>
      </c>
      <c r="Z143" s="14">
        <v>30.86</v>
      </c>
      <c r="AA143" s="2">
        <f>AVERAGE(Z143:Z144)</f>
        <v>30.68</v>
      </c>
    </row>
    <row r="144" spans="1:27">
      <c r="A144" s="8"/>
      <c r="B144" s="17" t="s">
        <v>151</v>
      </c>
      <c r="C144" s="8" t="s">
        <v>22</v>
      </c>
      <c r="D144" s="8" t="s">
        <v>11</v>
      </c>
      <c r="E144" s="9">
        <v>18.61</v>
      </c>
      <c r="F144" s="2"/>
      <c r="G144" s="1">
        <v>25.52</v>
      </c>
      <c r="H144" s="2"/>
      <c r="I144" s="10"/>
      <c r="J144" s="11">
        <v>25.62</v>
      </c>
      <c r="K144" s="2"/>
      <c r="L144" s="1">
        <v>27.47</v>
      </c>
      <c r="M144" s="2"/>
      <c r="N144" s="5">
        <v>27.9</v>
      </c>
      <c r="O144" s="2"/>
      <c r="P144" s="4">
        <v>29.05</v>
      </c>
      <c r="Q144" s="2"/>
      <c r="R144" s="4">
        <v>21.99</v>
      </c>
      <c r="S144" s="2"/>
      <c r="T144" s="3">
        <v>27.64</v>
      </c>
      <c r="U144" s="2"/>
      <c r="V144" s="12">
        <v>25.63</v>
      </c>
      <c r="W144" s="2"/>
      <c r="X144" s="13">
        <v>26.94</v>
      </c>
      <c r="Y144" s="2"/>
      <c r="Z144" s="14">
        <v>30.5</v>
      </c>
      <c r="AA144" s="2"/>
    </row>
    <row r="145" spans="1:27">
      <c r="A145" s="8">
        <v>70</v>
      </c>
      <c r="B145" s="17" t="s">
        <v>152</v>
      </c>
      <c r="C145" s="8" t="s">
        <v>22</v>
      </c>
      <c r="D145" s="8" t="s">
        <v>11</v>
      </c>
      <c r="E145" s="9">
        <v>17.29</v>
      </c>
      <c r="F145" s="2">
        <f>AVERAGE(E145:E146)</f>
        <v>17.39</v>
      </c>
      <c r="G145" s="1">
        <v>21.53</v>
      </c>
      <c r="H145" s="2">
        <f>AVERAGE(G145:G146)</f>
        <v>21.58</v>
      </c>
      <c r="I145" s="10">
        <f>GEOMEAN(F145,H145)</f>
        <v>19.372046871716989</v>
      </c>
      <c r="J145" s="11">
        <v>26.05</v>
      </c>
      <c r="K145" s="2">
        <f>AVERAGE(J145:J146)</f>
        <v>26.055</v>
      </c>
      <c r="L145" s="1">
        <v>29.05</v>
      </c>
      <c r="M145" s="2">
        <f>AVERAGE(L145:L146)</f>
        <v>28.925000000000001</v>
      </c>
      <c r="N145" s="5">
        <v>27.83</v>
      </c>
      <c r="O145" s="2">
        <f>AVERAGE(N145:N146)</f>
        <v>27.725000000000001</v>
      </c>
      <c r="P145" s="4">
        <v>28.51</v>
      </c>
      <c r="Q145" s="2">
        <f>AVERAGE(P145:P146)</f>
        <v>28.65</v>
      </c>
      <c r="R145" s="4">
        <v>22.05</v>
      </c>
      <c r="S145" s="2">
        <f>AVERAGE(R145:R146)</f>
        <v>22.009999999999998</v>
      </c>
      <c r="T145" s="3">
        <v>27.44</v>
      </c>
      <c r="U145" s="2">
        <f>AVERAGE(T145:T146)</f>
        <v>27.484999999999999</v>
      </c>
      <c r="V145" s="12">
        <v>25.56</v>
      </c>
      <c r="W145" s="2">
        <f>AVERAGE(V145:V146)</f>
        <v>25.564999999999998</v>
      </c>
      <c r="X145" s="13">
        <v>25.6</v>
      </c>
      <c r="Y145" s="2">
        <f>AVERAGE(X145:X146)</f>
        <v>25.664999999999999</v>
      </c>
      <c r="Z145" s="14">
        <v>29.9</v>
      </c>
      <c r="AA145" s="2">
        <f>AVERAGE(Z145:Z146)</f>
        <v>29.695</v>
      </c>
    </row>
    <row r="146" spans="1:27">
      <c r="A146" s="8"/>
      <c r="B146" s="17" t="s">
        <v>152</v>
      </c>
      <c r="C146" s="8" t="s">
        <v>22</v>
      </c>
      <c r="D146" s="8" t="s">
        <v>11</v>
      </c>
      <c r="E146" s="9">
        <v>17.489999999999998</v>
      </c>
      <c r="F146" s="2"/>
      <c r="G146" s="1">
        <v>21.63</v>
      </c>
      <c r="H146" s="2"/>
      <c r="I146" s="10"/>
      <c r="J146" s="11">
        <v>26.06</v>
      </c>
      <c r="K146" s="2"/>
      <c r="L146" s="1">
        <v>28.8</v>
      </c>
      <c r="M146" s="2"/>
      <c r="N146" s="5">
        <v>27.62</v>
      </c>
      <c r="O146" s="2"/>
      <c r="P146" s="4">
        <v>28.79</v>
      </c>
      <c r="Q146" s="2"/>
      <c r="R146" s="4">
        <v>21.97</v>
      </c>
      <c r="S146" s="2"/>
      <c r="T146" s="3">
        <v>27.53</v>
      </c>
      <c r="U146" s="2"/>
      <c r="V146" s="12">
        <v>25.57</v>
      </c>
      <c r="W146" s="2"/>
      <c r="X146" s="13">
        <v>25.73</v>
      </c>
      <c r="Y146" s="2"/>
      <c r="Z146" s="14">
        <v>29.49</v>
      </c>
      <c r="AA14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Bacteria-qPCR</vt:lpstr>
      <vt:lpstr>Gene expression-RT-qPCR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Slawinska</dc:creator>
  <cp:lastModifiedBy>Anna Slawinska</cp:lastModifiedBy>
  <dcterms:created xsi:type="dcterms:W3CDTF">2006-09-22T13:37:51Z</dcterms:created>
  <dcterms:modified xsi:type="dcterms:W3CDTF">2018-12-14T13:03:15Z</dcterms:modified>
</cp:coreProperties>
</file>