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25050" windowHeight="12465" firstSheet="1" activeTab="1"/>
  </bookViews>
  <sheets>
    <sheet name="_xltb_storage_" sheetId="27" state="veryHidden" r:id="rId1"/>
    <sheet name="S9 Table" sheetId="2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13" i="21" l="1"/>
  <c r="K13" i="21"/>
  <c r="I13" i="21"/>
  <c r="L4" i="21" l="1"/>
  <c r="K4" i="21"/>
  <c r="I4" i="21"/>
  <c r="H4" i="21" l="1"/>
  <c r="L12" i="21" l="1"/>
  <c r="K12" i="21"/>
  <c r="I12" i="21"/>
  <c r="H12" i="21"/>
  <c r="K11" i="21"/>
  <c r="I11" i="21"/>
  <c r="H11" i="21"/>
  <c r="F11" i="21"/>
  <c r="K10" i="21"/>
  <c r="H10" i="21"/>
  <c r="L8" i="21"/>
  <c r="K8" i="21"/>
  <c r="I8" i="21"/>
  <c r="H8" i="21"/>
  <c r="E12" i="21"/>
  <c r="E11" i="21"/>
  <c r="E10" i="21"/>
  <c r="E8" i="21"/>
  <c r="E13" i="21"/>
  <c r="H13" i="21" l="1"/>
  <c r="F8" i="21"/>
  <c r="I10" i="21"/>
  <c r="L10" i="21"/>
  <c r="F12" i="21"/>
  <c r="F13" i="21"/>
  <c r="F10" i="21"/>
  <c r="L11" i="21"/>
  <c r="K7" i="21" l="1"/>
  <c r="H7" i="21"/>
  <c r="E7" i="21"/>
  <c r="L7" i="21"/>
  <c r="I7" i="21"/>
  <c r="F7" i="21" l="1"/>
  <c r="K6" i="21" l="1"/>
  <c r="H6" i="21"/>
  <c r="F6" i="21"/>
  <c r="I6" i="21"/>
  <c r="E6" i="21"/>
  <c r="L6" i="21" l="1"/>
  <c r="I9" i="21"/>
  <c r="K9" i="21"/>
  <c r="H9" i="21"/>
  <c r="E9" i="21"/>
  <c r="L9" i="21" l="1"/>
  <c r="F9" i="21"/>
  <c r="L5" i="21" l="1"/>
  <c r="K5" i="21"/>
  <c r="H5" i="21"/>
  <c r="F5" i="21" l="1"/>
  <c r="E5" i="21"/>
  <c r="I5" i="21"/>
  <c r="E4" i="21" l="1"/>
</calcChain>
</file>

<file path=xl/sharedStrings.xml><?xml version="1.0" encoding="utf-8"?>
<sst xmlns="http://schemas.openxmlformats.org/spreadsheetml/2006/main" count="27" uniqueCount="27">
  <si>
    <t>Vegetables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</si>
  <si>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</si>
  <si>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Legumes</t>
  </si>
  <si>
    <t>Nuts</t>
  </si>
  <si>
    <t>Land use category</t>
  </si>
  <si>
    <t>All cropland</t>
  </si>
  <si>
    <t>Fruits</t>
  </si>
  <si>
    <t>Grains</t>
  </si>
  <si>
    <t>Feed grains and oilseeds</t>
  </si>
  <si>
    <t>Sweeteners</t>
  </si>
  <si>
    <t>Hay</t>
  </si>
  <si>
    <t>Cropland pasture</t>
  </si>
  <si>
    <t>&lt;0.001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</si>
  <si>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HEI-2015 quintiles 1 through 5.</t>
    </r>
  </si>
  <si>
    <t>HEI-2015 
quintile 1 (n=6,989)</t>
  </si>
  <si>
    <t>HEI-2015 
quintile 5 (n=7,130)</t>
  </si>
  <si>
    <t>HEI-2015, Health Eating Index-2015.</t>
  </si>
  <si>
    <t>Overall
(n=35,507)</t>
  </si>
  <si>
    <t>Mean (95% CI), million pounds</t>
  </si>
  <si>
    <t>NA</t>
  </si>
  <si>
    <t>(2,228-2,338)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</si>
  <si>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</si>
  <si>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</si>
  <si>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&lt;Name&gt;Emf&lt;/Name&gt;_x000D_
  &lt;Dpi&gt;300&lt;/Dpi&gt;_x000D_
  &lt;FileType&gt;Emf&lt;/FileType&gt;_x000D_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</si>
  <si>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export_path</t>
  </si>
  <si>
    <t>C:\Users\zach.conrad\Documents\Projects\Food Waste\Submission\PLOS One\Submission 2\Figure 2.emf</t>
  </si>
  <si>
    <r>
      <t>S9 Table: Annual amount of potash (K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O) fertilizer used to produce wasted food, overall and by Healthy Eating Index-2015 quintile (n=35,507)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</si>
</sst>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 indent="1"/>
    </xf>
    <xf numFmtId="4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/>
    <xf numFmtId="4" fontId="1" fillId="0" borderId="0" xfId="0" applyNumberFormat="1" applyFont="1" applyBorder="1"/>
    <xf numFmtId="165" fontId="1" fillId="0" borderId="0" xfId="0" applyNumberFormat="1" applyFont="1" applyBorder="1" applyAlignment="1">
      <alignment horizontal="right" indent="1"/>
    </xf>
    <xf numFmtId="164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104775</xdr:rowOff>
    </xdr:from>
    <xdr:to>
      <xdr:col>5</xdr:col>
      <xdr:colOff>575310</xdr:colOff>
      <xdr:row>2</xdr:row>
      <xdr:rowOff>104775</xdr:rowOff>
    </xdr:to>
    <xdr:cxnSp macro="">
      <xdr:nvCxnSpPr>
        <xdr:cNvPr id="2" name="Straight Connector 1"/>
        <xdr:cNvCxnSpPr/>
      </xdr:nvCxnSpPr>
      <xdr:spPr>
        <a:xfrm>
          <a:off x="1752600" y="942975"/>
          <a:ext cx="9372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219074</xdr:colOff>
      <xdr:row>2</xdr:row>
      <xdr:rowOff>114300</xdr:rowOff>
    </xdr:from>
    <xdr:to>
      <xdr:col>11</xdr:col>
      <xdr:colOff>641984</xdr:colOff>
      <xdr:row>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772024" y="952500"/>
          <a:ext cx="8896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.conrad/Documents/Projects/Food%20Waste/Results/Results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h_waste_amt_byquintile"/>
      <sheetName val="Dish_waste_amt_bydish"/>
      <sheetName val="Dish_waste_pct"/>
      <sheetName val="Nutrient waste"/>
      <sheetName val="Cropland_byquintile"/>
      <sheetName val="Cropland_trends"/>
      <sheetName val="Cropland_bytype"/>
      <sheetName val="Irrigation_byquintile"/>
      <sheetName val="Irrigation_trends"/>
      <sheetName val="Food waste_trends"/>
      <sheetName val="N_byquintile"/>
      <sheetName val="N_trends"/>
      <sheetName val="P_byquintile"/>
      <sheetName val="P_trends"/>
      <sheetName val="K_byquintile"/>
      <sheetName val="K_trends"/>
      <sheetName val="Pesticide_byquintile"/>
      <sheetName val="Pesticide_trends"/>
      <sheetName val="Fertilizer_byquintile"/>
      <sheetName val="Fertilizer_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>
            <v>0</v>
          </cell>
          <cell r="D13">
            <v>0</v>
          </cell>
        </row>
      </sheetData>
      <sheetData sheetId="11"/>
      <sheetData sheetId="12">
        <row r="13">
          <cell r="G13">
            <v>0</v>
          </cell>
          <cell r="H13">
            <v>0</v>
          </cell>
          <cell r="I13">
            <v>0</v>
          </cell>
          <cell r="AA13">
            <v>0</v>
          </cell>
          <cell r="AB13">
            <v>0</v>
          </cell>
          <cell r="AC13">
            <v>0</v>
          </cell>
        </row>
      </sheetData>
      <sheetData sheetId="13"/>
      <sheetData sheetId="14">
        <row r="4">
          <cell r="B4">
            <v>2283.2275152660413</v>
          </cell>
          <cell r="G4">
            <v>448.96311597148036</v>
          </cell>
          <cell r="H4">
            <v>465.55350471415176</v>
          </cell>
          <cell r="I4">
            <v>432.15324436048087</v>
          </cell>
          <cell r="AA4">
            <v>413.60238403008935</v>
          </cell>
          <cell r="AB4">
            <v>424.27022744052158</v>
          </cell>
          <cell r="AC4">
            <v>402.21286545039277</v>
          </cell>
        </row>
        <row r="5">
          <cell r="B5">
            <v>104.11054645815767</v>
          </cell>
          <cell r="C5">
            <v>105.47632026331983</v>
          </cell>
          <cell r="D5">
            <v>102.70574765226515</v>
          </cell>
          <cell r="G5">
            <v>23.140911897814746</v>
          </cell>
          <cell r="H5">
            <v>23.657751379335906</v>
          </cell>
          <cell r="I5">
            <v>22.609304257784366</v>
          </cell>
          <cell r="AA5">
            <v>18.079897334060501</v>
          </cell>
          <cell r="AB5">
            <v>18.615157333031402</v>
          </cell>
          <cell r="AC5">
            <v>17.529341317265732</v>
          </cell>
        </row>
        <row r="6">
          <cell r="B6">
            <v>159.55843145611618</v>
          </cell>
          <cell r="C6">
            <v>167.07436451369563</v>
          </cell>
          <cell r="D6">
            <v>152.01087271663707</v>
          </cell>
          <cell r="G6">
            <v>7.0950405397440415</v>
          </cell>
          <cell r="H6">
            <v>8.1625590424291836</v>
          </cell>
          <cell r="I6">
            <v>6.0230312365786389</v>
          </cell>
          <cell r="AA6">
            <v>60.799318741088761</v>
          </cell>
          <cell r="AB6">
            <v>64.714126053509574</v>
          </cell>
          <cell r="AC6">
            <v>56.868042590327697</v>
          </cell>
        </row>
        <row r="7">
          <cell r="B7">
            <v>271.32267243419079</v>
          </cell>
          <cell r="C7">
            <v>287.03657069281098</v>
          </cell>
          <cell r="D7">
            <v>255.62827548160928</v>
          </cell>
          <cell r="G7">
            <v>31.738722539746295</v>
          </cell>
          <cell r="H7">
            <v>34.913710386698448</v>
          </cell>
          <cell r="I7">
            <v>28.567910053535432</v>
          </cell>
          <cell r="AA7">
            <v>70.002629887392587</v>
          </cell>
          <cell r="AB7">
            <v>77.672255875088183</v>
          </cell>
          <cell r="AC7">
            <v>61.996551486020692</v>
          </cell>
        </row>
        <row r="8">
          <cell r="B8">
            <v>4.8910601670128795</v>
          </cell>
          <cell r="C8">
            <v>5.1171103155711188</v>
          </cell>
          <cell r="D8">
            <v>4.6491398643727457</v>
          </cell>
          <cell r="G8">
            <v>0.48198499235355752</v>
          </cell>
          <cell r="H8">
            <v>0.51368080280765949</v>
          </cell>
          <cell r="I8">
            <v>0.44806393710504333</v>
          </cell>
          <cell r="AA8">
            <v>1.8274294353392531</v>
          </cell>
          <cell r="AB8">
            <v>1.978254871951785</v>
          </cell>
          <cell r="AC8">
            <v>1.6660151297426835</v>
          </cell>
        </row>
        <row r="9">
          <cell r="B9">
            <v>7.8029473817472539</v>
          </cell>
          <cell r="C9">
            <v>8.3362894115211041</v>
          </cell>
          <cell r="D9">
            <v>7.2577752417527703</v>
          </cell>
          <cell r="G9">
            <v>0.32224429714857544</v>
          </cell>
          <cell r="H9">
            <v>0.37735052970310573</v>
          </cell>
          <cell r="I9">
            <v>0.2659157307936465</v>
          </cell>
          <cell r="AA9">
            <v>3.9140085624141165</v>
          </cell>
          <cell r="AB9">
            <v>4.2504347478344879</v>
          </cell>
          <cell r="AC9">
            <v>3.5701198014889246</v>
          </cell>
        </row>
        <row r="10">
          <cell r="B10">
            <v>148.51706371926892</v>
          </cell>
          <cell r="C10">
            <v>151.73187150724257</v>
          </cell>
          <cell r="D10">
            <v>145.37979298965331</v>
          </cell>
          <cell r="G10">
            <v>39.849705389735696</v>
          </cell>
          <cell r="H10">
            <v>40.94835783684708</v>
          </cell>
          <cell r="I10">
            <v>38.777552142298767</v>
          </cell>
          <cell r="AA10">
            <v>18.58208662460644</v>
          </cell>
          <cell r="AB10">
            <v>19.152599064227964</v>
          </cell>
          <cell r="AC10">
            <v>18.025334549756391</v>
          </cell>
        </row>
        <row r="11">
          <cell r="B11">
            <v>651.11567684320426</v>
          </cell>
          <cell r="C11">
            <v>665.45721181389058</v>
          </cell>
          <cell r="D11">
            <v>636.96926606881084</v>
          </cell>
          <cell r="G11">
            <v>125.50301153483568</v>
          </cell>
          <cell r="H11">
            <v>130.23163265745907</v>
          </cell>
          <cell r="I11">
            <v>120.71957263993512</v>
          </cell>
          <cell r="AA11">
            <v>115.46776499424379</v>
          </cell>
          <cell r="AB11">
            <v>119.51781895521152</v>
          </cell>
          <cell r="AC11">
            <v>111.67626729889867</v>
          </cell>
        </row>
        <row r="12">
          <cell r="B12">
            <v>935.90911680634326</v>
          </cell>
          <cell r="C12">
            <v>964.81364356637584</v>
          </cell>
          <cell r="D12">
            <v>907.26228535561529</v>
          </cell>
          <cell r="G12">
            <v>220.83149478010174</v>
          </cell>
          <cell r="H12">
            <v>230.54938141957732</v>
          </cell>
          <cell r="I12">
            <v>211.10950570032969</v>
          </cell>
          <cell r="AA12">
            <v>124.92924845094392</v>
          </cell>
          <cell r="AB12">
            <v>132.09557345962727</v>
          </cell>
          <cell r="AC12">
            <v>117.67583869516905</v>
          </cell>
        </row>
        <row r="13">
          <cell r="B13">
            <v>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21</v>
      </c>
    </row>
    <row r="2" spans="1:3" ht="409.5" x14ac:dyDescent="0.25">
      <c r="B2" t="s">
        <v>22</v>
      </c>
      <c r="C2" s="27" t="s">
        <v>23</v>
      </c>
    </row>
    <row r="3" spans="1:3" x14ac:dyDescent="0.25">
      <c r="B3" t="s">
        <v>24</v>
      </c>
      <c r="C3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Q7" sqref="Q7"/>
    </sheetView>
  </sheetViews>
  <sheetFormatPr defaultRowHeight="15" x14ac:dyDescent="0.25"/>
  <cols>
    <col min="1" max="1" width="2.140625" style="1" customWidth="1"/>
    <col min="2" max="2" width="2" style="1" customWidth="1"/>
    <col min="3" max="3" width="18.5703125" style="1" customWidth="1"/>
    <col min="4" max="4" width="1.28515625" style="1" customWidth="1"/>
    <col min="5" max="5" width="7.7109375" style="17" customWidth="1"/>
    <col min="6" max="6" width="15" style="1" customWidth="1"/>
    <col min="7" max="7" width="1.42578125" style="1" customWidth="1"/>
    <col min="8" max="8" width="6.85546875" style="17" customWidth="1"/>
    <col min="9" max="9" width="11.7109375" style="1" customWidth="1"/>
    <col min="10" max="10" width="1.5703125" style="1" customWidth="1"/>
    <col min="11" max="11" width="7" style="17" customWidth="1"/>
    <col min="12" max="12" width="11.42578125" style="1" customWidth="1"/>
    <col min="13" max="13" width="1.28515625" style="1" customWidth="1"/>
    <col min="14" max="16384" width="9.140625" style="1"/>
  </cols>
  <sheetData>
    <row r="1" spans="1:14" ht="33.7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2.25" customHeight="1" x14ac:dyDescent="0.25">
      <c r="A2" s="2" t="s">
        <v>4</v>
      </c>
      <c r="B2" s="2"/>
      <c r="C2" s="2"/>
      <c r="E2" s="29" t="s">
        <v>17</v>
      </c>
      <c r="F2" s="30"/>
      <c r="H2" s="31" t="s">
        <v>14</v>
      </c>
      <c r="I2" s="31"/>
      <c r="K2" s="31" t="s">
        <v>15</v>
      </c>
      <c r="L2" s="32"/>
      <c r="N2" s="21" t="s">
        <v>1</v>
      </c>
    </row>
    <row r="3" spans="1:14" x14ac:dyDescent="0.25">
      <c r="A3" s="3"/>
      <c r="B3" s="3"/>
      <c r="C3" s="3"/>
      <c r="E3" s="33" t="s">
        <v>18</v>
      </c>
      <c r="F3" s="33"/>
      <c r="G3" s="33"/>
      <c r="H3" s="33"/>
      <c r="I3" s="33"/>
      <c r="J3" s="33"/>
      <c r="K3" s="33"/>
      <c r="L3" s="33"/>
      <c r="M3" s="20"/>
      <c r="N3" s="20"/>
    </row>
    <row r="4" spans="1:14" ht="15.75" x14ac:dyDescent="0.25">
      <c r="A4" s="5" t="s">
        <v>5</v>
      </c>
      <c r="B4" s="7"/>
      <c r="E4" s="24">
        <f>[1]K_byquintile!B4</f>
        <v>2283.2275152660413</v>
      </c>
      <c r="F4" s="11" t="s">
        <v>20</v>
      </c>
      <c r="G4" s="9"/>
      <c r="H4" s="14">
        <f>[1]K_byquintile!G4</f>
        <v>448.96311597148036</v>
      </c>
      <c r="I4" s="13" t="str">
        <f>CONCATENATE("(",ROUND([1]K_byquintile!I4,0),"-",ROUND([1]K_byquintile!H4,0),")")</f>
        <v>(432-466)</v>
      </c>
      <c r="J4" s="9"/>
      <c r="K4" s="14">
        <f>[1]K_byquintile!AA4</f>
        <v>413.60238403008935</v>
      </c>
      <c r="L4" s="15" t="str">
        <f>CONCATENATE("(",ROUND([1]K_byquintile!AC4,0),"-",ROUND([1]K_byquintile!AB4,0),")")</f>
        <v>(402-424)</v>
      </c>
      <c r="N4" s="12">
        <v>0.27900000000000003</v>
      </c>
    </row>
    <row r="5" spans="1:14" ht="15.75" x14ac:dyDescent="0.25">
      <c r="A5" s="7" t="s">
        <v>7</v>
      </c>
      <c r="B5" s="5"/>
      <c r="C5" s="3"/>
      <c r="D5" s="3"/>
      <c r="E5" s="24">
        <f>[1]K_byquintile!B5</f>
        <v>104.11054645815767</v>
      </c>
      <c r="F5" s="11" t="str">
        <f>CONCATENATE("(",ROUND([1]K_byquintile!D5,0),"-",ROUND([1]K_byquintile!C5,0),")")</f>
        <v>(103-105)</v>
      </c>
      <c r="G5" s="14"/>
      <c r="H5" s="14">
        <f>[1]K_byquintile!G5</f>
        <v>23.140911897814746</v>
      </c>
      <c r="I5" s="13" t="str">
        <f>CONCATENATE("(",ROUND([1]K_byquintile!I5,0),"-",ROUND([1]K_byquintile!H5,0),")")</f>
        <v>(23-24)</v>
      </c>
      <c r="J5" s="14"/>
      <c r="K5" s="14">
        <f>[1]K_byquintile!AA5</f>
        <v>18.079897334060501</v>
      </c>
      <c r="L5" s="15" t="str">
        <f>CONCATENATE("(",ROUND([1]K_byquintile!AC5,0),"-",ROUND([1]K_byquintile!AB5,0),")")</f>
        <v>(18-19)</v>
      </c>
      <c r="M5" s="3"/>
      <c r="N5" s="16">
        <v>4.0000000000000001E-3</v>
      </c>
    </row>
    <row r="6" spans="1:14" ht="15.75" x14ac:dyDescent="0.25">
      <c r="A6" s="5" t="s">
        <v>6</v>
      </c>
      <c r="B6" s="7"/>
      <c r="E6" s="24">
        <f>[1]K_byquintile!B6</f>
        <v>159.55843145611618</v>
      </c>
      <c r="F6" s="11" t="str">
        <f>CONCATENATE("(",ROUND([1]K_byquintile!D6,0),"-",ROUND([1]K_byquintile!C6,0),")")</f>
        <v>(152-167)</v>
      </c>
      <c r="H6" s="14">
        <f>[1]K_byquintile!G6</f>
        <v>7.0950405397440415</v>
      </c>
      <c r="I6" s="13" t="str">
        <f>CONCATENATE("(",ROUND([1]K_byquintile!I6,0),"-",ROUND([1]K_byquintile!H6,0),")")</f>
        <v>(6-8)</v>
      </c>
      <c r="J6" s="17"/>
      <c r="K6" s="14">
        <f>[1]K_byquintile!AA6</f>
        <v>60.799318741088761</v>
      </c>
      <c r="L6" s="15" t="str">
        <f>CONCATENATE("(",ROUND([1]K_byquintile!AC6,0),"-",ROUND([1]K_byquintile!AB6,0),")")</f>
        <v>(57-65)</v>
      </c>
      <c r="N6" s="12">
        <v>1E-3</v>
      </c>
    </row>
    <row r="7" spans="1:14" ht="15.75" x14ac:dyDescent="0.25">
      <c r="A7" s="7" t="s">
        <v>0</v>
      </c>
      <c r="B7" s="5"/>
      <c r="E7" s="24">
        <f>[1]K_byquintile!B7</f>
        <v>271.32267243419079</v>
      </c>
      <c r="F7" s="11" t="str">
        <f>CONCATENATE("(",ROUND([1]K_byquintile!D7,0),"-",ROUND([1]K_byquintile!C7,0),")")</f>
        <v>(256-287)</v>
      </c>
      <c r="G7" s="9"/>
      <c r="H7" s="14">
        <f>[1]K_byquintile!G7</f>
        <v>31.738722539746295</v>
      </c>
      <c r="I7" s="13" t="str">
        <f>CONCATENATE("(",ROUND([1]K_byquintile!I7,0),"-",ROUND([1]K_byquintile!H7,0),")")</f>
        <v>(29-35)</v>
      </c>
      <c r="J7" s="17"/>
      <c r="K7" s="14">
        <f>[1]K_byquintile!AA7</f>
        <v>70.002629887392587</v>
      </c>
      <c r="L7" s="15" t="str">
        <f>CONCATENATE("(",ROUND([1]K_byquintile!AC7,0),"-",ROUND([1]K_byquintile!AB7,0),")")</f>
        <v>(62-78)</v>
      </c>
      <c r="N7" s="12">
        <v>0.01</v>
      </c>
    </row>
    <row r="8" spans="1:14" ht="15.75" x14ac:dyDescent="0.25">
      <c r="A8" s="7" t="s">
        <v>2</v>
      </c>
      <c r="B8" s="5"/>
      <c r="E8" s="24">
        <f>[1]K_byquintile!B8</f>
        <v>4.8910601670128795</v>
      </c>
      <c r="F8" s="11" t="str">
        <f>CONCATENATE("(",ROUND([1]K_byquintile!D8,0),"-",ROUND([1]K_byquintile!C8,0),")")</f>
        <v>(5-5)</v>
      </c>
      <c r="G8" s="9"/>
      <c r="H8" s="14">
        <f>[1]K_byquintile!G8</f>
        <v>0.48198499235355752</v>
      </c>
      <c r="I8" s="13" t="str">
        <f>CONCATENATE("(",ROUND([1]K_byquintile!I8,0),"-",ROUND([1]K_byquintile!H8,0),")")</f>
        <v>(0-1)</v>
      </c>
      <c r="J8" s="17"/>
      <c r="K8" s="14">
        <f>[1]K_byquintile!AA8</f>
        <v>1.8274294353392531</v>
      </c>
      <c r="L8" s="15" t="str">
        <f>CONCATENATE("(",ROUND([1]K_byquintile!AC8,0),"-",ROUND([1]K_byquintile!AB8,0),")")</f>
        <v>(2-2)</v>
      </c>
      <c r="N8" s="12">
        <v>3.2000000000000001E-2</v>
      </c>
    </row>
    <row r="9" spans="1:14" ht="15.75" x14ac:dyDescent="0.25">
      <c r="A9" s="7" t="s">
        <v>3</v>
      </c>
      <c r="B9" s="5"/>
      <c r="E9" s="24">
        <f>[1]K_byquintile!B9</f>
        <v>7.8029473817472539</v>
      </c>
      <c r="F9" s="11" t="str">
        <f>CONCATENATE("(",ROUND([1]K_byquintile!D9,0),"-",ROUND([1]K_byquintile!C9,0),")")</f>
        <v>(7-8)</v>
      </c>
      <c r="G9" s="9"/>
      <c r="H9" s="14">
        <f>[1]K_byquintile!G9</f>
        <v>0.32224429714857544</v>
      </c>
      <c r="I9" s="13" t="str">
        <f>CONCATENATE("(",ROUND([1]K_byquintile!I9,0),"-",ROUND([1]K_byquintile!H9,0),")")</f>
        <v>(0-0)</v>
      </c>
      <c r="J9" s="17"/>
      <c r="K9" s="14">
        <f>[1]K_byquintile!AA9</f>
        <v>3.9140085624141165</v>
      </c>
      <c r="L9" s="15" t="str">
        <f>CONCATENATE("(",ROUND([1]K_byquintile!AC9,0),"-",ROUND([1]K_byquintile!AB9,0),")")</f>
        <v>(4-4)</v>
      </c>
      <c r="N9" s="12">
        <v>4.2000000000000003E-2</v>
      </c>
    </row>
    <row r="10" spans="1:14" ht="15.75" x14ac:dyDescent="0.25">
      <c r="A10" s="5" t="s">
        <v>9</v>
      </c>
      <c r="B10" s="7"/>
      <c r="E10" s="24">
        <f>[1]K_byquintile!B10</f>
        <v>148.51706371926892</v>
      </c>
      <c r="F10" s="11" t="str">
        <f>CONCATENATE("(",ROUND([1]K_byquintile!D10,0),"-",ROUND([1]K_byquintile!C10,0),")")</f>
        <v>(145-152)</v>
      </c>
      <c r="G10" s="9"/>
      <c r="H10" s="14">
        <f>[1]K_byquintile!G10</f>
        <v>39.849705389735696</v>
      </c>
      <c r="I10" s="13" t="str">
        <f>CONCATENATE("(",ROUND([1]K_byquintile!I10,0),"-",ROUND([1]K_byquintile!H10,0),")")</f>
        <v>(39-41)</v>
      </c>
      <c r="J10" s="17"/>
      <c r="K10" s="14">
        <f>[1]K_byquintile!AA10</f>
        <v>18.58208662460644</v>
      </c>
      <c r="L10" s="15" t="str">
        <f>CONCATENATE("(",ROUND([1]K_byquintile!AC10,0),"-",ROUND([1]K_byquintile!AB10,0),")")</f>
        <v>(18-19)</v>
      </c>
      <c r="N10" s="12" t="s">
        <v>12</v>
      </c>
    </row>
    <row r="11" spans="1:14" ht="15.75" x14ac:dyDescent="0.25">
      <c r="A11" s="8" t="s">
        <v>8</v>
      </c>
      <c r="B11" s="26"/>
      <c r="C11" s="25"/>
      <c r="E11" s="24">
        <f>[1]K_byquintile!B11</f>
        <v>651.11567684320426</v>
      </c>
      <c r="F11" s="11" t="str">
        <f>CONCATENATE("(",ROUND([1]K_byquintile!D11,0),"-",ROUND([1]K_byquintile!C11,0),")")</f>
        <v>(637-665)</v>
      </c>
      <c r="G11" s="9"/>
      <c r="H11" s="14">
        <f>[1]K_byquintile!G11</f>
        <v>125.50301153483568</v>
      </c>
      <c r="I11" s="13" t="str">
        <f>CONCATENATE("(",ROUND([1]K_byquintile!I11,0),"-",ROUND([1]K_byquintile!H11,0),")")</f>
        <v>(121-130)</v>
      </c>
      <c r="J11" s="17"/>
      <c r="K11" s="14">
        <f>[1]K_byquintile!AA11</f>
        <v>115.46776499424379</v>
      </c>
      <c r="L11" s="15" t="str">
        <f>CONCATENATE("(",ROUND([1]K_byquintile!AC11,0),"-",ROUND([1]K_byquintile!AB11,0),")")</f>
        <v>(112-120)</v>
      </c>
      <c r="N11" s="12">
        <v>0.45200000000000001</v>
      </c>
    </row>
    <row r="12" spans="1:14" ht="15.75" x14ac:dyDescent="0.25">
      <c r="A12" s="26" t="s">
        <v>10</v>
      </c>
      <c r="B12" s="8"/>
      <c r="C12" s="25"/>
      <c r="E12" s="24">
        <f>[1]K_byquintile!B12</f>
        <v>935.90911680634326</v>
      </c>
      <c r="F12" s="11" t="str">
        <f>CONCATENATE("(",ROUND([1]K_byquintile!D12,0),"-",ROUND([1]K_byquintile!C12,0),")")</f>
        <v>(907-965)</v>
      </c>
      <c r="G12" s="9"/>
      <c r="H12" s="14">
        <f>[1]K_byquintile!G12</f>
        <v>220.83149478010174</v>
      </c>
      <c r="I12" s="13" t="str">
        <f>CONCATENATE("(",ROUND([1]K_byquintile!I12,0),"-",ROUND([1]K_byquintile!H12,0),")")</f>
        <v>(211-231)</v>
      </c>
      <c r="J12" s="17"/>
      <c r="K12" s="14">
        <f>[1]K_byquintile!AA12</f>
        <v>124.92924845094392</v>
      </c>
      <c r="L12" s="15" t="str">
        <f>CONCATENATE("(",ROUND([1]K_byquintile!AC12,0),"-",ROUND([1]K_byquintile!AB12,0),")")</f>
        <v>(118-132)</v>
      </c>
      <c r="N12" s="12">
        <v>1.7000000000000001E-2</v>
      </c>
    </row>
    <row r="13" spans="1:14" ht="15.75" x14ac:dyDescent="0.25">
      <c r="A13" s="6" t="s">
        <v>11</v>
      </c>
      <c r="B13" s="6"/>
      <c r="C13" s="2"/>
      <c r="D13" s="2"/>
      <c r="E13" s="23">
        <f>[1]K_byquintile!B13</f>
        <v>0</v>
      </c>
      <c r="F13" s="19" t="str">
        <f>CONCATENATE("(",ROUND([1]N_byquintile!D13,1),"-",ROUND([1]N_byquintile!C13,1),")")</f>
        <v>(0-0)</v>
      </c>
      <c r="G13" s="10"/>
      <c r="H13" s="18">
        <f>[1]P_byquintile!G13</f>
        <v>0</v>
      </c>
      <c r="I13" s="19" t="str">
        <f>CONCATENATE("(",ROUND([1]P_byquintile!I13,0),"-",ROUND([1]P_byquintile!H13,0),")")</f>
        <v>(0-0)</v>
      </c>
      <c r="J13" s="18"/>
      <c r="K13" s="18">
        <f>[1]P_byquintile!AA13</f>
        <v>0</v>
      </c>
      <c r="L13" s="10" t="str">
        <f>CONCATENATE("(",ROUND([1]P_byquintile!AC13,0),"-",ROUND([1]P_byquintile!AB13,0),")")</f>
        <v>(0-0)</v>
      </c>
      <c r="M13" s="2"/>
      <c r="N13" s="22" t="s">
        <v>19</v>
      </c>
    </row>
    <row r="14" spans="1:14" ht="6" customHeight="1" x14ac:dyDescent="0.25"/>
    <row r="15" spans="1:14" x14ac:dyDescent="0.25">
      <c r="A15" s="4" t="s">
        <v>16</v>
      </c>
    </row>
    <row r="16" spans="1:14" ht="18" x14ac:dyDescent="0.25">
      <c r="A16" s="1" t="s">
        <v>13</v>
      </c>
    </row>
  </sheetData>
  <mergeCells count="5">
    <mergeCell ref="A1:N1"/>
    <mergeCell ref="E2:F2"/>
    <mergeCell ref="H2:I2"/>
    <mergeCell ref="K2:L2"/>
    <mergeCell ref="E3:L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S9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Conrad, Zach - ARS</cp:lastModifiedBy>
  <cp:lastPrinted>2018-02-22T19:30:40Z</cp:lastPrinted>
  <dcterms:created xsi:type="dcterms:W3CDTF">2017-06-29T18:47:42Z</dcterms:created>
  <dcterms:modified xsi:type="dcterms:W3CDTF">2018-03-26T16:08:43Z</dcterms:modified>
</cp:coreProperties>
</file>