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5" windowWidth="25050" windowHeight="12465" firstSheet="1" activeTab="1"/>
  </bookViews>
  <sheets>
    <sheet name="_xltb_storage_" sheetId="27" state="veryHidden" r:id="rId1"/>
    <sheet name="S8 Table" sheetId="20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L13" i="20" l="1"/>
  <c r="I13" i="20"/>
  <c r="K13" i="20"/>
  <c r="I8" i="20" l="1"/>
  <c r="K4" i="20"/>
  <c r="L10" i="20" l="1"/>
  <c r="K10" i="20"/>
  <c r="I4" i="20"/>
  <c r="I10" i="20"/>
  <c r="L4" i="20"/>
  <c r="H10" i="20"/>
  <c r="H4" i="20" l="1"/>
  <c r="F11" i="20" l="1"/>
  <c r="K12" i="20" l="1"/>
  <c r="I12" i="20"/>
  <c r="H12" i="20"/>
  <c r="F12" i="20"/>
  <c r="L11" i="20"/>
  <c r="K11" i="20"/>
  <c r="I11" i="20"/>
  <c r="H11" i="20"/>
  <c r="K8" i="20"/>
  <c r="H8" i="20"/>
  <c r="F8" i="20"/>
  <c r="E13" i="20"/>
  <c r="E12" i="20"/>
  <c r="E10" i="20"/>
  <c r="E8" i="20"/>
  <c r="H13" i="20" l="1"/>
  <c r="L8" i="20"/>
  <c r="F13" i="20"/>
  <c r="F10" i="20"/>
  <c r="L12" i="20"/>
  <c r="E11" i="20"/>
  <c r="K7" i="20" l="1"/>
  <c r="H7" i="20"/>
  <c r="F7" i="20"/>
  <c r="E7" i="20"/>
  <c r="I7" i="20"/>
  <c r="L7" i="20" l="1"/>
  <c r="L9" i="20" l="1"/>
  <c r="K9" i="20"/>
  <c r="H9" i="20"/>
  <c r="F9" i="20"/>
  <c r="E9" i="20"/>
  <c r="K6" i="20"/>
  <c r="H6" i="20"/>
  <c r="F6" i="20"/>
  <c r="I6" i="20"/>
  <c r="E6" i="20"/>
  <c r="L6" i="20" l="1"/>
  <c r="I9" i="20"/>
  <c r="I5" i="20" l="1"/>
  <c r="K5" i="20"/>
  <c r="H5" i="20"/>
  <c r="F5" i="20"/>
  <c r="L5" i="20" l="1"/>
  <c r="E5" i="20"/>
  <c r="E4" i="20" l="1"/>
</calcChain>
</file>

<file path=xl/sharedStrings.xml><?xml version="1.0" encoding="utf-8"?>
<sst xmlns="http://schemas.openxmlformats.org/spreadsheetml/2006/main" count="27" uniqueCount="27">
  <si>
    <t>Vegetables</t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</si>
  <si>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-trend</t>
    </r>
    <r>
      <rPr>
        <vertAlign val="superscript"/>
        <sz val="11"/>
        <color theme="1"/>
        <rFont val="Times New Roman"/>
        <family val="1"/>
      </rPr>
      <t>1</t>
    </r>
  </si>
  <si>
    <t>Legumes</t>
  </si>
  <si>
    <t>Nuts</t>
  </si>
  <si>
    <t>Land use category</t>
  </si>
  <si>
    <t>All cropland</t>
  </si>
  <si>
    <t>Fruits</t>
  </si>
  <si>
    <t>Grains</t>
  </si>
  <si>
    <t>Feed grains and oilseeds</t>
  </si>
  <si>
    <t>Sweeteners</t>
  </si>
  <si>
    <t>Hay</t>
  </si>
  <si>
    <t>Cropland pasture</t>
  </si>
  <si>
    <t>&lt;0.001</t>
  </si>
  <si>
    <r>
      <rPr>
        <vertAlign val="superscript"/>
        <sz val="11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Test for linear trend across HEI-2015 quintiles 1 through 5.</t>
    </r>
  </si>
  <si>
    <t>HEI-2015 
quintile 1 (n=6,989)</t>
  </si>
  <si>
    <t>HEI-2015 
quintile 5 (n=7,130)</t>
  </si>
  <si>
    <t>HEI-2015, Health Eating Index-2015.</t>
  </si>
  <si>
    <t>Overall
(n=35,507)</t>
  </si>
  <si>
    <t>Mean (95% CI), million pounds</t>
  </si>
  <si>
    <t>NA</t>
  </si>
  <si>
    <t>(1,387-1,456)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</si>
  <si>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</si>
  <si>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</si>
  <si>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&lt;Name&gt;Emf&lt;/Name&gt;_x000D_
  &lt;Dpi&gt;300&lt;/Dpi&gt;_x000D_
  &lt;FileType&gt;Emf&lt;/FileType&gt;_x000D_
  &lt;ColorSpace&gt;Rgb&lt;/ColorSpace&gt;_x000D_
  &lt;Transparency&gt;TransparentCanvas&lt;/Transparency&gt;_x000D_
  &lt;UseColorProfile&gt;false&lt;/UseColorProfile&gt;_x000D_
  &lt;ColorProfile&gt;ProPhoto&lt;/ColorProfile&gt;_x000D_
&lt;/Preset&gt;</t>
  </si>
  <si>
    <t>export_path</t>
  </si>
  <si>
    <t>C:\Users\zach.conrad\Documents\Projects\Food Waste\Submission\PLOS One\Submission 2\Figure 2.emf</t>
  </si>
  <si>
    <r>
      <t>S8 Table: Annual amount of phosphorus (P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) fertilizer used to produce wasted food, overall and by Healthy Eating Index-2015 quintile (n=35,507)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</si>
</sst>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/>
    <xf numFmtId="4" fontId="1" fillId="0" borderId="0" xfId="0" applyNumberFormat="1" applyFont="1"/>
    <xf numFmtId="4" fontId="1" fillId="0" borderId="1" xfId="0" applyNumberFormat="1" applyFont="1" applyBorder="1"/>
    <xf numFmtId="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 indent="1"/>
    </xf>
    <xf numFmtId="4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/>
    <xf numFmtId="4" fontId="1" fillId="0" borderId="0" xfId="0" applyNumberFormat="1" applyFont="1" applyBorder="1"/>
    <xf numFmtId="165" fontId="1" fillId="0" borderId="0" xfId="0" applyNumberFormat="1" applyFont="1" applyBorder="1" applyAlignment="1">
      <alignment horizontal="right" indent="1"/>
    </xf>
    <xf numFmtId="164" fontId="1" fillId="0" borderId="0" xfId="0" applyNumberFormat="1" applyFont="1"/>
    <xf numFmtId="164" fontId="1" fillId="0" borderId="1" xfId="0" applyNumberFormat="1" applyFont="1" applyBorder="1"/>
    <xf numFmtId="4" fontId="1" fillId="0" borderId="1" xfId="0" applyNumberFormat="1" applyFont="1" applyBorder="1" applyAlignment="1">
      <alignment horizontal="left"/>
    </xf>
    <xf numFmtId="164" fontId="1" fillId="0" borderId="0" xfId="0" applyNumberFormat="1" applyFont="1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/>
    <xf numFmtId="0" fontId="5" fillId="0" borderId="0" xfId="0" applyFont="1" applyFill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104775</xdr:rowOff>
    </xdr:from>
    <xdr:to>
      <xdr:col>5</xdr:col>
      <xdr:colOff>575310</xdr:colOff>
      <xdr:row>2</xdr:row>
      <xdr:rowOff>104775</xdr:rowOff>
    </xdr:to>
    <xdr:cxnSp macro="">
      <xdr:nvCxnSpPr>
        <xdr:cNvPr id="2" name="Straight Connector 1"/>
        <xdr:cNvCxnSpPr/>
      </xdr:nvCxnSpPr>
      <xdr:spPr>
        <a:xfrm>
          <a:off x="1752600" y="942975"/>
          <a:ext cx="93726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219074</xdr:colOff>
      <xdr:row>2</xdr:row>
      <xdr:rowOff>114300</xdr:rowOff>
    </xdr:from>
    <xdr:to>
      <xdr:col>11</xdr:col>
      <xdr:colOff>641984</xdr:colOff>
      <xdr:row>2</xdr:row>
      <xdr:rowOff>114300</xdr:rowOff>
    </xdr:to>
    <xdr:cxnSp macro="">
      <xdr:nvCxnSpPr>
        <xdr:cNvPr id="3" name="Straight Connector 2"/>
        <xdr:cNvCxnSpPr/>
      </xdr:nvCxnSpPr>
      <xdr:spPr>
        <a:xfrm flipV="1">
          <a:off x="4772024" y="952500"/>
          <a:ext cx="88963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.conrad/Documents/Projects/Food%20Waste/Results/Results_1706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h_waste_amt_byquintile"/>
      <sheetName val="Dish_waste_amt_bydish"/>
      <sheetName val="Dish_waste_pct"/>
      <sheetName val="Nutrient waste"/>
      <sheetName val="Cropland_byquintile"/>
      <sheetName val="Cropland_trends"/>
      <sheetName val="Cropland_bytype"/>
      <sheetName val="Irrigation_byquintile"/>
      <sheetName val="Irrigation_trends"/>
      <sheetName val="Food waste_trends"/>
      <sheetName val="N_byquintile"/>
      <sheetName val="N_trends"/>
      <sheetName val="P_byquintile"/>
      <sheetName val="P_trends"/>
      <sheetName val="K_byquintile"/>
      <sheetName val="K_trends"/>
      <sheetName val="Pesticide_byquintile"/>
      <sheetName val="Pesticide_trends"/>
      <sheetName val="Fertilizer_byquintile"/>
      <sheetName val="Fertilizer_tre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C13">
            <v>0</v>
          </cell>
          <cell r="D13">
            <v>0</v>
          </cell>
        </row>
      </sheetData>
      <sheetData sheetId="11"/>
      <sheetData sheetId="12">
        <row r="4">
          <cell r="B4">
            <v>1488.5911332890455</v>
          </cell>
          <cell r="G4">
            <v>282.63634851095975</v>
          </cell>
          <cell r="H4">
            <v>293.08051803802579</v>
          </cell>
          <cell r="I4">
            <v>272.05400764139762</v>
          </cell>
          <cell r="AA4">
            <v>281.85145414472771</v>
          </cell>
          <cell r="AB4">
            <v>289.12111044728869</v>
          </cell>
          <cell r="AC4">
            <v>274.0900086172224</v>
          </cell>
        </row>
        <row r="5">
          <cell r="B5">
            <v>114.68295207712394</v>
          </cell>
          <cell r="C5">
            <v>116.18741994492591</v>
          </cell>
          <cell r="D5">
            <v>113.13549622740439</v>
          </cell>
          <cell r="G5">
            <v>25.490866972489023</v>
          </cell>
          <cell r="H5">
            <v>26.060191402216024</v>
          </cell>
          <cell r="I5">
            <v>24.905274680646244</v>
          </cell>
          <cell r="AA5">
            <v>19.91590737019817</v>
          </cell>
          <cell r="AB5">
            <v>20.505522917317133</v>
          </cell>
          <cell r="AC5">
            <v>19.309442497638667</v>
          </cell>
        </row>
        <row r="6">
          <cell r="B6">
            <v>103.10494628409917</v>
          </cell>
          <cell r="C6">
            <v>107.96166157707788</v>
          </cell>
          <cell r="D6">
            <v>98.227794814832535</v>
          </cell>
          <cell r="G6">
            <v>4.5847390642907593</v>
          </cell>
          <cell r="H6">
            <v>5.2745580658450928</v>
          </cell>
          <cell r="I6">
            <v>3.8920181556540845</v>
          </cell>
          <cell r="AA6">
            <v>39.287867370605753</v>
          </cell>
          <cell r="AB6">
            <v>41.817573848516069</v>
          </cell>
          <cell r="AC6">
            <v>36.747518906076877</v>
          </cell>
        </row>
        <row r="7">
          <cell r="B7">
            <v>266.07344481220099</v>
          </cell>
          <cell r="C7">
            <v>281.48332929988095</v>
          </cell>
          <cell r="D7">
            <v>250.68268434253793</v>
          </cell>
          <cell r="G7">
            <v>31.124679571837973</v>
          </cell>
          <cell r="H7">
            <v>34.238241538836263</v>
          </cell>
          <cell r="I7">
            <v>28.015212185678806</v>
          </cell>
          <cell r="AA7">
            <v>68.648302454597754</v>
          </cell>
          <cell r="AB7">
            <v>76.169545661658944</v>
          </cell>
          <cell r="AC7">
            <v>60.79711611407452</v>
          </cell>
        </row>
        <row r="8">
          <cell r="B8">
            <v>3.5670009797889786</v>
          </cell>
          <cell r="C8">
            <v>3.7318570792552683</v>
          </cell>
          <cell r="D8">
            <v>3.3905709365913661</v>
          </cell>
          <cell r="G8">
            <v>0.35150680655370392</v>
          </cell>
          <cell r="H8">
            <v>0.3746222422842842</v>
          </cell>
          <cell r="I8">
            <v>0.32676852217867802</v>
          </cell>
          <cell r="AA8">
            <v>1.3327259047666444</v>
          </cell>
          <cell r="AB8">
            <v>1.4427213785092159</v>
          </cell>
          <cell r="AC8">
            <v>1.2150080753892647</v>
          </cell>
        </row>
        <row r="9">
          <cell r="B9">
            <v>4.9997012961838649</v>
          </cell>
          <cell r="C9">
            <v>5.3414376564478436</v>
          </cell>
          <cell r="D9">
            <v>4.6503848492538582</v>
          </cell>
          <cell r="G9">
            <v>0.20647649552403163</v>
          </cell>
          <cell r="H9">
            <v>0.24178555104517763</v>
          </cell>
          <cell r="I9">
            <v>0.17038423545372794</v>
          </cell>
          <cell r="AA9">
            <v>2.5078823072102656</v>
          </cell>
          <cell r="AB9">
            <v>2.7234457799630167</v>
          </cell>
          <cell r="AC9">
            <v>2.2875372248170858</v>
          </cell>
        </row>
        <row r="10">
          <cell r="B10">
            <v>114.46534077749715</v>
          </cell>
          <cell r="C10">
            <v>116.94306326789145</v>
          </cell>
          <cell r="D10">
            <v>112.04737778938207</v>
          </cell>
          <cell r="G10">
            <v>30.7130372301264</v>
          </cell>
          <cell r="H10">
            <v>31.559792637251508</v>
          </cell>
          <cell r="I10">
            <v>29.886705334247107</v>
          </cell>
          <cell r="AA10">
            <v>14.321619513452484</v>
          </cell>
          <cell r="AB10">
            <v>14.761325895895636</v>
          </cell>
          <cell r="AC10">
            <v>13.892518544308954</v>
          </cell>
        </row>
        <row r="11">
          <cell r="B11">
            <v>413.74318865898022</v>
          </cell>
          <cell r="C11">
            <v>422.85633494015161</v>
          </cell>
          <cell r="D11">
            <v>404.75403157055894</v>
          </cell>
          <cell r="G11">
            <v>79.749294980086987</v>
          </cell>
          <cell r="H11">
            <v>82.754037226072768</v>
          </cell>
          <cell r="I11">
            <v>76.709719476811031</v>
          </cell>
          <cell r="AA11">
            <v>73.372524998424666</v>
          </cell>
          <cell r="AB11">
            <v>75.946080358320032</v>
          </cell>
          <cell r="AC11">
            <v>70.963265934243012</v>
          </cell>
        </row>
        <row r="12">
          <cell r="B12">
            <v>467.95455840317163</v>
          </cell>
          <cell r="C12">
            <v>482.40682178318792</v>
          </cell>
          <cell r="D12">
            <v>453.63114267780765</v>
          </cell>
          <cell r="G12">
            <v>110.41574739005087</v>
          </cell>
          <cell r="H12">
            <v>115.27469070978866</v>
          </cell>
          <cell r="I12">
            <v>105.55475285016485</v>
          </cell>
          <cell r="AA12">
            <v>62.464624225471958</v>
          </cell>
          <cell r="AB12">
            <v>66.047786729813637</v>
          </cell>
          <cell r="AC12">
            <v>58.837919347584524</v>
          </cell>
        </row>
        <row r="13">
          <cell r="B13">
            <v>0</v>
          </cell>
          <cell r="G13">
            <v>0</v>
          </cell>
          <cell r="H13">
            <v>0</v>
          </cell>
          <cell r="I13">
            <v>0</v>
          </cell>
          <cell r="AA13">
            <v>0</v>
          </cell>
          <cell r="AB13">
            <v>0</v>
          </cell>
          <cell r="AC1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5" x14ac:dyDescent="0.25"/>
  <sheetData>
    <row r="1" spans="1:3" x14ac:dyDescent="0.25">
      <c r="A1" t="s">
        <v>21</v>
      </c>
    </row>
    <row r="2" spans="1:3" ht="409.5" x14ac:dyDescent="0.25">
      <c r="B2" t="s">
        <v>22</v>
      </c>
      <c r="C2" s="28" t="s">
        <v>23</v>
      </c>
    </row>
    <row r="3" spans="1:3" x14ac:dyDescent="0.25">
      <c r="B3" t="s">
        <v>24</v>
      </c>
      <c r="C3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workbookViewId="0">
      <selection activeCell="Y11" sqref="Y11"/>
    </sheetView>
  </sheetViews>
  <sheetFormatPr defaultRowHeight="15" x14ac:dyDescent="0.25"/>
  <cols>
    <col min="1" max="1" width="2.140625" style="1" customWidth="1"/>
    <col min="2" max="2" width="2" style="1" customWidth="1"/>
    <col min="3" max="3" width="18.5703125" style="1" customWidth="1"/>
    <col min="4" max="4" width="1.28515625" style="1" customWidth="1"/>
    <col min="5" max="5" width="7.7109375" style="17" customWidth="1"/>
    <col min="6" max="6" width="15" style="1" customWidth="1"/>
    <col min="7" max="7" width="1.42578125" style="1" customWidth="1"/>
    <col min="8" max="8" width="6.85546875" style="17" customWidth="1"/>
    <col min="9" max="9" width="11.7109375" style="1" customWidth="1"/>
    <col min="10" max="10" width="1.5703125" style="1" customWidth="1"/>
    <col min="11" max="11" width="7" style="17" customWidth="1"/>
    <col min="12" max="12" width="11.42578125" style="1" customWidth="1"/>
    <col min="13" max="13" width="1.28515625" style="1" customWidth="1"/>
    <col min="14" max="16384" width="9.140625" style="1"/>
  </cols>
  <sheetData>
    <row r="1" spans="1:14" ht="33.75" customHeight="1" x14ac:dyDescent="0.2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2.25" customHeight="1" x14ac:dyDescent="0.25">
      <c r="A2" s="2" t="s">
        <v>4</v>
      </c>
      <c r="B2" s="2"/>
      <c r="C2" s="2"/>
      <c r="E2" s="30" t="s">
        <v>17</v>
      </c>
      <c r="F2" s="31"/>
      <c r="H2" s="32" t="s">
        <v>14</v>
      </c>
      <c r="I2" s="32"/>
      <c r="K2" s="32" t="s">
        <v>15</v>
      </c>
      <c r="L2" s="33"/>
      <c r="N2" s="22" t="s">
        <v>1</v>
      </c>
    </row>
    <row r="3" spans="1:14" x14ac:dyDescent="0.25">
      <c r="A3" s="3"/>
      <c r="B3" s="3"/>
      <c r="C3" s="3"/>
      <c r="E3" s="34" t="s">
        <v>18</v>
      </c>
      <c r="F3" s="34"/>
      <c r="G3" s="34"/>
      <c r="H3" s="34"/>
      <c r="I3" s="34"/>
      <c r="J3" s="34"/>
      <c r="K3" s="34"/>
      <c r="L3" s="34"/>
      <c r="M3" s="21"/>
      <c r="N3" s="21"/>
    </row>
    <row r="4" spans="1:14" ht="15.75" x14ac:dyDescent="0.25">
      <c r="A4" s="5" t="s">
        <v>5</v>
      </c>
      <c r="B4" s="7"/>
      <c r="E4" s="25">
        <f>[1]P_byquintile!B4</f>
        <v>1488.5911332890455</v>
      </c>
      <c r="F4" s="11" t="s">
        <v>20</v>
      </c>
      <c r="G4" s="9"/>
      <c r="H4" s="14">
        <f>[1]P_byquintile!G4</f>
        <v>282.63634851095975</v>
      </c>
      <c r="I4" s="13" t="str">
        <f>CONCATENATE("(",ROUND([1]P_byquintile!I4,0),"-",ROUND([1]P_byquintile!H4,0),")")</f>
        <v>(272-293)</v>
      </c>
      <c r="J4" s="9"/>
      <c r="K4" s="14">
        <f>[1]P_byquintile!AA4</f>
        <v>281.85145414472771</v>
      </c>
      <c r="L4" s="15" t="str">
        <f>CONCATENATE("(",ROUND([1]P_byquintile!AC4,0),"-",ROUND([1]P_byquintile!AB4,0),")")</f>
        <v>(274-289)</v>
      </c>
      <c r="N4" s="12">
        <v>0.97799999999999998</v>
      </c>
    </row>
    <row r="5" spans="1:14" ht="15.75" x14ac:dyDescent="0.25">
      <c r="A5" s="7" t="s">
        <v>7</v>
      </c>
      <c r="B5" s="5"/>
      <c r="C5" s="3"/>
      <c r="D5" s="3"/>
      <c r="E5" s="25">
        <f>[1]P_byquintile!B5</f>
        <v>114.68295207712394</v>
      </c>
      <c r="F5" s="11" t="str">
        <f>CONCATENATE("(",ROUND([1]P_byquintile!D5,0),"-",ROUND([1]P_byquintile!C5,0),")")</f>
        <v>(113-116)</v>
      </c>
      <c r="G5" s="14"/>
      <c r="H5" s="14">
        <f>[1]P_byquintile!G5</f>
        <v>25.490866972489023</v>
      </c>
      <c r="I5" s="13" t="str">
        <f>CONCATENATE("(",ROUND([1]P_byquintile!I5,0),"-",ROUND([1]P_byquintile!H5,0),")")</f>
        <v>(25-26)</v>
      </c>
      <c r="J5" s="14"/>
      <c r="K5" s="14">
        <f>[1]P_byquintile!AA5</f>
        <v>19.91590737019817</v>
      </c>
      <c r="L5" s="15" t="str">
        <f>CONCATENATE("(",ROUND([1]P_byquintile!AC5,0),"-",ROUND([1]P_byquintile!AB5,0),")")</f>
        <v>(19-21)</v>
      </c>
      <c r="M5" s="3"/>
      <c r="N5" s="16">
        <v>4.0000000000000001E-3</v>
      </c>
    </row>
    <row r="6" spans="1:14" ht="15.75" x14ac:dyDescent="0.25">
      <c r="A6" s="5" t="s">
        <v>6</v>
      </c>
      <c r="B6" s="7"/>
      <c r="E6" s="25">
        <f>[1]P_byquintile!B6</f>
        <v>103.10494628409917</v>
      </c>
      <c r="F6" s="11" t="str">
        <f>CONCATENATE("(",ROUND([1]P_byquintile!D6,0),"-",ROUND([1]P_byquintile!C6,0),")")</f>
        <v>(98-108)</v>
      </c>
      <c r="H6" s="20">
        <f>[1]P_byquintile!G6</f>
        <v>4.5847390642907593</v>
      </c>
      <c r="I6" s="13" t="str">
        <f>CONCATENATE("(",ROUND([1]P_byquintile!I6,1),"-",ROUND([1]P_byquintile!H6,1),")")</f>
        <v>(3.9-5.3)</v>
      </c>
      <c r="J6" s="17"/>
      <c r="K6" s="14">
        <f>[1]P_byquintile!AA6</f>
        <v>39.287867370605753</v>
      </c>
      <c r="L6" s="15" t="str">
        <f>CONCATENATE("(",ROUND([1]P_byquintile!AC6,0),"-",ROUND([1]P_byquintile!AB6,0),")")</f>
        <v>(37-42)</v>
      </c>
      <c r="N6" s="12">
        <v>1E-3</v>
      </c>
    </row>
    <row r="7" spans="1:14" ht="15.75" x14ac:dyDescent="0.25">
      <c r="A7" s="27" t="s">
        <v>0</v>
      </c>
      <c r="B7" s="8"/>
      <c r="C7" s="26"/>
      <c r="E7" s="25">
        <f>[1]P_byquintile!B7</f>
        <v>266.07344481220099</v>
      </c>
      <c r="F7" s="11" t="str">
        <f>CONCATENATE("(",ROUND([1]P_byquintile!D7,0),"-",ROUND([1]P_byquintile!C7,0),")")</f>
        <v>(251-281)</v>
      </c>
      <c r="G7" s="9"/>
      <c r="H7" s="14">
        <f>[1]P_byquintile!G7</f>
        <v>31.124679571837973</v>
      </c>
      <c r="I7" s="13" t="str">
        <f>CONCATENATE("(",ROUND([1]P_byquintile!I7,0),"-",ROUND([1]P_byquintile!H7,0),")")</f>
        <v>(28-34)</v>
      </c>
      <c r="J7" s="17"/>
      <c r="K7" s="14">
        <f>[1]P_byquintile!AA7</f>
        <v>68.648302454597754</v>
      </c>
      <c r="L7" s="15" t="str">
        <f>CONCATENATE("(",ROUND([1]P_byquintile!AC7,0),"-",ROUND([1]P_byquintile!AB7,0),")")</f>
        <v>(61-76)</v>
      </c>
      <c r="N7" s="12">
        <v>0.01</v>
      </c>
    </row>
    <row r="8" spans="1:14" ht="15.75" x14ac:dyDescent="0.25">
      <c r="A8" s="7" t="s">
        <v>2</v>
      </c>
      <c r="B8" s="5"/>
      <c r="E8" s="25">
        <f>[1]P_byquintile!B8</f>
        <v>3.5670009797889786</v>
      </c>
      <c r="F8" s="11" t="str">
        <f>CONCATENATE("(",ROUND([1]P_byquintile!D8,1),"-",ROUND([1]P_byquintile!C8,1),")")</f>
        <v>(3.4-3.7)</v>
      </c>
      <c r="G8" s="9"/>
      <c r="H8" s="20">
        <f>[1]P_byquintile!G8</f>
        <v>0.35150680655370392</v>
      </c>
      <c r="I8" s="13" t="str">
        <f>CONCATENATE("(",ROUND([1]P_byquintile!I8,1),"-",ROUND([1]P_byquintile!H8,1),")")</f>
        <v>(0.3-0.4)</v>
      </c>
      <c r="J8" s="17"/>
      <c r="K8" s="20">
        <f>[1]P_byquintile!AA8</f>
        <v>1.3327259047666444</v>
      </c>
      <c r="L8" s="15" t="str">
        <f>CONCATENATE("(",ROUND([1]P_byquintile!AC8,1),"-",ROUND([1]P_byquintile!AB8,1),")")</f>
        <v>(1.2-1.4)</v>
      </c>
      <c r="N8" s="12">
        <v>3.2000000000000001E-2</v>
      </c>
    </row>
    <row r="9" spans="1:14" ht="15.75" x14ac:dyDescent="0.25">
      <c r="A9" s="7" t="s">
        <v>3</v>
      </c>
      <c r="B9" s="5"/>
      <c r="E9" s="25">
        <f>[1]P_byquintile!B9</f>
        <v>4.9997012961838649</v>
      </c>
      <c r="F9" s="11" t="str">
        <f>CONCATENATE("(",ROUND([1]P_byquintile!D9,1),"-",ROUND([1]P_byquintile!C9,1),")")</f>
        <v>(4.7-5.3)</v>
      </c>
      <c r="G9" s="9"/>
      <c r="H9" s="20">
        <f>[1]P_byquintile!G9</f>
        <v>0.20647649552403163</v>
      </c>
      <c r="I9" s="13" t="str">
        <f>CONCATENATE("(",ROUND([1]P_byquintile!I9,1),"-",ROUND([1]P_byquintile!H9,1),")")</f>
        <v>(0.2-0.2)</v>
      </c>
      <c r="J9" s="17"/>
      <c r="K9" s="20">
        <f>[1]P_byquintile!AA9</f>
        <v>2.5078823072102656</v>
      </c>
      <c r="L9" s="15" t="str">
        <f>CONCATENATE("(",ROUND([1]P_byquintile!AC9,1),"-",ROUND([1]P_byquintile!AB9,1),")")</f>
        <v>(2.3-2.7)</v>
      </c>
      <c r="N9" s="12">
        <v>4.2000000000000003E-2</v>
      </c>
    </row>
    <row r="10" spans="1:14" ht="15.75" x14ac:dyDescent="0.25">
      <c r="A10" s="5" t="s">
        <v>9</v>
      </c>
      <c r="B10" s="7"/>
      <c r="E10" s="25">
        <f>[1]P_byquintile!B10</f>
        <v>114.46534077749715</v>
      </c>
      <c r="F10" s="11" t="str">
        <f>CONCATENATE("(",ROUND([1]P_byquintile!D10,0),"-",ROUND([1]P_byquintile!C10,0),")")</f>
        <v>(112-117)</v>
      </c>
      <c r="G10" s="9"/>
      <c r="H10" s="14">
        <f>[1]P_byquintile!G10</f>
        <v>30.7130372301264</v>
      </c>
      <c r="I10" s="13" t="str">
        <f>CONCATENATE("(",ROUND([1]P_byquintile!I10,0),"-",ROUND([1]P_byquintile!H10,0),")")</f>
        <v>(30-32)</v>
      </c>
      <c r="J10" s="17"/>
      <c r="K10" s="14">
        <f>[1]P_byquintile!AA10</f>
        <v>14.321619513452484</v>
      </c>
      <c r="L10" s="15" t="str">
        <f>CONCATENATE("(",ROUND([1]P_byquintile!AC10,0),"-",ROUND([1]P_byquintile!AB10,0),")")</f>
        <v>(14-15)</v>
      </c>
      <c r="N10" s="12" t="s">
        <v>12</v>
      </c>
    </row>
    <row r="11" spans="1:14" ht="15.75" x14ac:dyDescent="0.25">
      <c r="A11" s="8" t="s">
        <v>8</v>
      </c>
      <c r="B11" s="27"/>
      <c r="C11" s="26"/>
      <c r="E11" s="25">
        <f>[1]P_byquintile!B11</f>
        <v>413.74318865898022</v>
      </c>
      <c r="F11" s="11" t="str">
        <f>CONCATENATE("(",ROUND([1]P_byquintile!D11,0),"-",ROUND([1]P_byquintile!C11,0),")")</f>
        <v>(405-423)</v>
      </c>
      <c r="G11" s="9"/>
      <c r="H11" s="14">
        <f>[1]P_byquintile!G11</f>
        <v>79.749294980086987</v>
      </c>
      <c r="I11" s="13" t="str">
        <f>CONCATENATE("(",ROUND([1]P_byquintile!I11,0),"-",ROUND([1]P_byquintile!H11,0),")")</f>
        <v>(77-83)</v>
      </c>
      <c r="J11" s="17"/>
      <c r="K11" s="14">
        <f>[1]P_byquintile!AA11</f>
        <v>73.372524998424666</v>
      </c>
      <c r="L11" s="15" t="str">
        <f>CONCATENATE("(",ROUND([1]P_byquintile!AC11,0),"-",ROUND([1]P_byquintile!AB11,0),")")</f>
        <v>(71-76)</v>
      </c>
      <c r="N11" s="12">
        <v>0.45200000000000001</v>
      </c>
    </row>
    <row r="12" spans="1:14" ht="15.75" x14ac:dyDescent="0.25">
      <c r="A12" s="27" t="s">
        <v>10</v>
      </c>
      <c r="B12" s="8"/>
      <c r="C12" s="26"/>
      <c r="E12" s="25">
        <f>[1]P_byquintile!B12</f>
        <v>467.95455840317163</v>
      </c>
      <c r="F12" s="11" t="str">
        <f>CONCATENATE("(",ROUND([1]P_byquintile!D12,0),"-",ROUND([1]P_byquintile!C12,0),")")</f>
        <v>(454-482)</v>
      </c>
      <c r="G12" s="9"/>
      <c r="H12" s="14">
        <f>[1]P_byquintile!G12</f>
        <v>110.41574739005087</v>
      </c>
      <c r="I12" s="13" t="str">
        <f>CONCATENATE("(",ROUND([1]P_byquintile!I12,0),"-",ROUND([1]P_byquintile!H12,0),")")</f>
        <v>(106-115)</v>
      </c>
      <c r="J12" s="17"/>
      <c r="K12" s="14">
        <f>[1]P_byquintile!AA12</f>
        <v>62.464624225471958</v>
      </c>
      <c r="L12" s="15" t="str">
        <f>CONCATENATE("(",ROUND([1]P_byquintile!AC12,0),"-",ROUND([1]P_byquintile!AB12,0),")")</f>
        <v>(59-66)</v>
      </c>
      <c r="N12" s="12">
        <v>1.7000000000000001E-2</v>
      </c>
    </row>
    <row r="13" spans="1:14" ht="15.75" x14ac:dyDescent="0.25">
      <c r="A13" s="6" t="s">
        <v>11</v>
      </c>
      <c r="B13" s="6"/>
      <c r="C13" s="2"/>
      <c r="D13" s="2"/>
      <c r="E13" s="24">
        <f>[1]P_byquintile!B13</f>
        <v>0</v>
      </c>
      <c r="F13" s="19" t="str">
        <f>CONCATENATE("(",ROUND([1]N_byquintile!D13,1),"-",ROUND([1]N_byquintile!C13,1),")")</f>
        <v>(0-0)</v>
      </c>
      <c r="G13" s="10"/>
      <c r="H13" s="18">
        <f>[1]P_byquintile!G13</f>
        <v>0</v>
      </c>
      <c r="I13" s="19" t="str">
        <f>CONCATENATE("(",ROUND([1]P_byquintile!I13,0),"-",ROUND([1]P_byquintile!H13,0),")")</f>
        <v>(0-0)</v>
      </c>
      <c r="J13" s="18"/>
      <c r="K13" s="18">
        <f>[1]P_byquintile!AA13</f>
        <v>0</v>
      </c>
      <c r="L13" s="10" t="str">
        <f>CONCATENATE("(",ROUND([1]P_byquintile!AC13,0),"-",ROUND([1]P_byquintile!AB13,0),")")</f>
        <v>(0-0)</v>
      </c>
      <c r="M13" s="2"/>
      <c r="N13" s="23" t="s">
        <v>19</v>
      </c>
    </row>
    <row r="14" spans="1:14" ht="6" customHeight="1" x14ac:dyDescent="0.25"/>
    <row r="15" spans="1:14" x14ac:dyDescent="0.25">
      <c r="A15" s="4" t="s">
        <v>16</v>
      </c>
    </row>
    <row r="16" spans="1:14" ht="18" x14ac:dyDescent="0.25">
      <c r="A16" s="1" t="s">
        <v>13</v>
      </c>
    </row>
  </sheetData>
  <mergeCells count="5">
    <mergeCell ref="A1:N1"/>
    <mergeCell ref="E2:F2"/>
    <mergeCell ref="H2:I2"/>
    <mergeCell ref="K2:L2"/>
    <mergeCell ref="E3:L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S8 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Zach - ARS</dc:creator>
  <cp:lastModifiedBy>Conrad, Zach - ARS</cp:lastModifiedBy>
  <cp:lastPrinted>2018-02-22T19:30:40Z</cp:lastPrinted>
  <dcterms:created xsi:type="dcterms:W3CDTF">2017-06-29T18:47:42Z</dcterms:created>
  <dcterms:modified xsi:type="dcterms:W3CDTF">2018-03-26T16:08:16Z</dcterms:modified>
</cp:coreProperties>
</file>