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0100" windowHeight="7905"/>
  </bookViews>
  <sheets>
    <sheet name="data" sheetId="3" r:id="rId1"/>
  </sheets>
  <calcPr calcId="125725"/>
</workbook>
</file>

<file path=xl/calcChain.xml><?xml version="1.0" encoding="utf-8"?>
<calcChain xmlns="http://schemas.openxmlformats.org/spreadsheetml/2006/main">
  <c r="V31" i="3"/>
  <c r="U31"/>
  <c r="T31"/>
  <c r="S31"/>
  <c r="R31"/>
  <c r="Q31"/>
  <c r="P31"/>
  <c r="O31"/>
  <c r="N31"/>
  <c r="F30"/>
  <c r="D31"/>
  <c r="K31"/>
  <c r="I31"/>
  <c r="H31"/>
  <c r="G31"/>
  <c r="F31"/>
  <c r="E31"/>
  <c r="C31"/>
  <c r="S29"/>
  <c r="O30" l="1"/>
  <c r="P30"/>
  <c r="Q30"/>
  <c r="R30"/>
  <c r="S30"/>
  <c r="T30"/>
  <c r="U30"/>
  <c r="V30"/>
  <c r="O29"/>
  <c r="P29"/>
  <c r="Q29"/>
  <c r="R29"/>
  <c r="T29"/>
  <c r="U29"/>
  <c r="V29"/>
  <c r="N30"/>
  <c r="N29"/>
  <c r="D30" l="1"/>
  <c r="E30"/>
  <c r="G30"/>
  <c r="H30"/>
  <c r="I30"/>
  <c r="J30"/>
  <c r="J31" s="1"/>
  <c r="K30"/>
  <c r="C30"/>
  <c r="D29"/>
  <c r="E29"/>
  <c r="F29"/>
  <c r="G29"/>
  <c r="H29"/>
  <c r="I29"/>
  <c r="J29"/>
  <c r="K29"/>
  <c r="C29"/>
</calcChain>
</file>

<file path=xl/sharedStrings.xml><?xml version="1.0" encoding="utf-8"?>
<sst xmlns="http://schemas.openxmlformats.org/spreadsheetml/2006/main" count="29" uniqueCount="18">
  <si>
    <t>MDA</t>
  </si>
  <si>
    <t>single-trail heat box test</t>
  </si>
  <si>
    <t>females</t>
  </si>
  <si>
    <t>males</t>
  </si>
  <si>
    <t>five-trail heat box test</t>
  </si>
  <si>
    <t>mean</t>
  </si>
  <si>
    <t>sd</t>
  </si>
  <si>
    <t>s.e.m.</t>
  </si>
  <si>
    <t>control</t>
  </si>
  <si>
    <t>alcohol</t>
  </si>
  <si>
    <t>caps 0,1</t>
  </si>
  <si>
    <t>caps100</t>
  </si>
  <si>
    <t xml:space="preserve">menthol </t>
  </si>
  <si>
    <t>thymol</t>
  </si>
  <si>
    <t>camphor</t>
  </si>
  <si>
    <t xml:space="preserve">aitc </t>
  </si>
  <si>
    <t>capsazepine</t>
  </si>
  <si>
    <t>µmol/mg protein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</si>
</sst>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2" borderId="0" xfId="0" applyFill="1"/>
    <xf numFmtId="2" fontId="1" fillId="0" borderId="0" xfId="0" applyNumberFormat="1" applyFon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3"/>
  <sheetViews>
    <sheetView tabSelected="1" workbookViewId="0">
      <selection activeCell="V32" sqref="V32"/>
    </sheetView>
  </sheetViews>
  <sheetFormatPr defaultRowHeight="14.25"/>
  <sheetData>
    <row r="2" spans="3:22" ht="15">
      <c r="D2" s="5" t="s">
        <v>0</v>
      </c>
      <c r="E2" s="5" t="s">
        <v>17</v>
      </c>
      <c r="G2" s="2"/>
    </row>
    <row r="4" spans="3:22">
      <c r="C4" t="s">
        <v>1</v>
      </c>
      <c r="F4" s="3" t="s">
        <v>2</v>
      </c>
      <c r="G4" t="s">
        <v>3</v>
      </c>
      <c r="N4" t="s">
        <v>4</v>
      </c>
      <c r="Q4" s="3" t="s">
        <v>2</v>
      </c>
      <c r="R4" t="s">
        <v>3</v>
      </c>
    </row>
    <row r="6" spans="3:22"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  <c r="N6" t="s">
        <v>8</v>
      </c>
      <c r="O6" t="s">
        <v>9</v>
      </c>
      <c r="P6" t="s">
        <v>10</v>
      </c>
      <c r="Q6" t="s">
        <v>11</v>
      </c>
      <c r="R6" t="s">
        <v>12</v>
      </c>
      <c r="S6" t="s">
        <v>13</v>
      </c>
      <c r="T6" t="s">
        <v>14</v>
      </c>
      <c r="U6" t="s">
        <v>15</v>
      </c>
      <c r="V6" t="s">
        <v>16</v>
      </c>
    </row>
    <row r="7" spans="3:22">
      <c r="C7">
        <v>4.5616370808678504</v>
      </c>
      <c r="D7">
        <v>1.3982459847844462</v>
      </c>
      <c r="E7">
        <v>5.6107001972386605</v>
      </c>
      <c r="F7">
        <v>9.8929275852352792</v>
      </c>
      <c r="G7">
        <v>28.895604395604401</v>
      </c>
      <c r="H7">
        <v>6.3754578754578768</v>
      </c>
      <c r="I7">
        <v>2.7806424344885881</v>
      </c>
      <c r="J7">
        <v>3.839990138067062</v>
      </c>
      <c r="K7">
        <v>5.3298816568047336</v>
      </c>
      <c r="N7">
        <v>1.0230346576500422</v>
      </c>
      <c r="O7">
        <v>9.7877218934911241</v>
      </c>
      <c r="P7">
        <v>6.6192941673710912</v>
      </c>
      <c r="Q7">
        <v>5.4230769230769225</v>
      </c>
      <c r="R7">
        <v>16.844674556213011</v>
      </c>
      <c r="S7">
        <v>1.3112848689771768</v>
      </c>
      <c r="T7">
        <v>1.8173076923076923</v>
      </c>
      <c r="U7">
        <v>2.4575936883629192</v>
      </c>
      <c r="V7">
        <v>2.7780712876866733</v>
      </c>
    </row>
    <row r="8" spans="3:22">
      <c r="C8">
        <v>1.7360876303183999</v>
      </c>
      <c r="D8">
        <v>7.3558748943364343</v>
      </c>
      <c r="E8">
        <v>20.798393913778533</v>
      </c>
      <c r="F8">
        <v>8.6818117779656241</v>
      </c>
      <c r="G8">
        <v>5.2492603550295867</v>
      </c>
      <c r="H8">
        <v>15.9425190194421</v>
      </c>
      <c r="I8">
        <v>1.2344322344322345</v>
      </c>
      <c r="J8">
        <v>7.4404057480980565</v>
      </c>
      <c r="K8">
        <v>6.4252958579881678</v>
      </c>
      <c r="N8">
        <v>5.3826077768385456</v>
      </c>
      <c r="O8">
        <v>5.9766483516483513</v>
      </c>
      <c r="P8">
        <v>13.01405325443787</v>
      </c>
      <c r="Q8">
        <v>3.2170329670329672</v>
      </c>
      <c r="R8">
        <v>9.8346365173288248</v>
      </c>
      <c r="S8">
        <v>7.7252747252747227</v>
      </c>
      <c r="T8">
        <v>6.7943434770357829</v>
      </c>
      <c r="U8">
        <v>4.4952451394759096</v>
      </c>
      <c r="V8">
        <v>1.2433079740772042</v>
      </c>
    </row>
    <row r="9" spans="3:22">
      <c r="C9">
        <v>6.9912299239222317</v>
      </c>
      <c r="D9">
        <v>0.15324739363200904</v>
      </c>
      <c r="E9">
        <v>7.7307692307692299</v>
      </c>
      <c r="F9">
        <v>9.6393350239504105</v>
      </c>
      <c r="G9">
        <v>4.5502958579881652</v>
      </c>
      <c r="H9">
        <v>9.1301422936038303</v>
      </c>
      <c r="I9">
        <v>4.7452099182868412</v>
      </c>
      <c r="J9">
        <v>6.5896379261763878</v>
      </c>
      <c r="K9">
        <v>2.8687658495350807</v>
      </c>
      <c r="N9">
        <v>9.9712947309101132</v>
      </c>
      <c r="O9">
        <v>12.719533671456748</v>
      </c>
      <c r="P9">
        <v>12.828789799943641</v>
      </c>
      <c r="Q9">
        <v>11.659763313609472</v>
      </c>
      <c r="R9" s="3">
        <v>7.9021555367709206</v>
      </c>
      <c r="S9">
        <v>0.36485629754860532</v>
      </c>
      <c r="T9">
        <v>9.7509861932938833</v>
      </c>
      <c r="U9">
        <v>6.2831431389123704</v>
      </c>
      <c r="V9">
        <v>8.2384122287968449</v>
      </c>
    </row>
    <row r="10" spans="3:22">
      <c r="C10">
        <v>5.8004719639335027</v>
      </c>
      <c r="D10">
        <v>1.2217526063679909</v>
      </c>
      <c r="E10">
        <v>10.159516765285998</v>
      </c>
      <c r="F10">
        <v>11.112426035502958</v>
      </c>
      <c r="G10">
        <v>61.028176951253862</v>
      </c>
      <c r="H10">
        <v>11.220061989292756</v>
      </c>
      <c r="I10">
        <v>2.3119188503803887</v>
      </c>
      <c r="J10">
        <v>5.1152789518174133</v>
      </c>
      <c r="K10">
        <v>5.4319526627218933</v>
      </c>
      <c r="N10">
        <v>22.480980557903639</v>
      </c>
      <c r="O10">
        <v>4.5815722738799654</v>
      </c>
      <c r="P10">
        <v>6.1406382079459005</v>
      </c>
      <c r="Q10">
        <v>6.3245984784446341</v>
      </c>
      <c r="R10" s="3">
        <v>3.5575866441251063</v>
      </c>
      <c r="S10">
        <v>1.8579881656804738</v>
      </c>
      <c r="T10">
        <v>8.8024795717103395</v>
      </c>
      <c r="U10">
        <v>8.525464919695688</v>
      </c>
      <c r="V10">
        <v>2.003381234150464</v>
      </c>
    </row>
    <row r="11" spans="3:22">
      <c r="C11">
        <v>1.5412792335869259</v>
      </c>
      <c r="D11">
        <v>4.7506692025922801</v>
      </c>
      <c r="E11">
        <v>7.5557903634826706</v>
      </c>
      <c r="F11">
        <v>9.1321499013806715</v>
      </c>
      <c r="G11">
        <v>9.4948224852071021</v>
      </c>
      <c r="H11">
        <v>7.2234432234432235</v>
      </c>
      <c r="I11">
        <v>5.4376232741617354</v>
      </c>
      <c r="J11">
        <v>12.106544096928712</v>
      </c>
      <c r="K11">
        <v>4.206889264581573</v>
      </c>
      <c r="N11">
        <v>31.531065088757394</v>
      </c>
      <c r="O11">
        <v>11.187059735136657</v>
      </c>
      <c r="P11">
        <v>7.6218653141730082</v>
      </c>
      <c r="Q11">
        <v>7.6952662721893503</v>
      </c>
      <c r="R11" s="3">
        <v>4.0092983939137792</v>
      </c>
      <c r="S11">
        <v>2.675718512256974</v>
      </c>
      <c r="T11">
        <v>6.6853338968723612</v>
      </c>
      <c r="U11">
        <v>33.254684418145963</v>
      </c>
      <c r="V11">
        <v>2.7159058889828129</v>
      </c>
    </row>
    <row r="12" spans="3:22">
      <c r="C12">
        <v>6.7816286277824744</v>
      </c>
      <c r="D12">
        <v>2.1503944773175547</v>
      </c>
      <c r="E12">
        <v>5.3016342631727253</v>
      </c>
      <c r="F12">
        <v>8.9837982530290219</v>
      </c>
      <c r="G12">
        <v>5.8695759368836313</v>
      </c>
      <c r="H12">
        <v>6.0292688081149617</v>
      </c>
      <c r="I12">
        <v>4.7725063398140319</v>
      </c>
      <c r="J12">
        <v>4.2909270216962536</v>
      </c>
      <c r="K12">
        <v>3.4380811496196109</v>
      </c>
      <c r="N12">
        <v>5.1588461538461541</v>
      </c>
      <c r="O12">
        <v>11.827169625246547</v>
      </c>
      <c r="P12">
        <v>4.1842772612003376</v>
      </c>
      <c r="Q12">
        <v>6.0414201183431961</v>
      </c>
      <c r="R12" s="3">
        <v>4.986369399830938</v>
      </c>
      <c r="S12" s="3">
        <v>2.9285714285714284</v>
      </c>
      <c r="T12">
        <v>7.3795435333896835</v>
      </c>
      <c r="U12">
        <v>8.2753592561284872</v>
      </c>
      <c r="V12">
        <v>18.906910397295</v>
      </c>
    </row>
    <row r="13" spans="3:22">
      <c r="C13">
        <v>4.9828120597351369</v>
      </c>
      <c r="D13">
        <v>4.4186390532544388</v>
      </c>
      <c r="E13">
        <v>4.2596153846153841</v>
      </c>
      <c r="F13">
        <v>11.209389969005358</v>
      </c>
      <c r="G13">
        <v>7.8051563820794589</v>
      </c>
      <c r="H13">
        <v>6.2837418991265146</v>
      </c>
      <c r="I13">
        <v>53.852106227106226</v>
      </c>
      <c r="J13">
        <v>20.144618202310507</v>
      </c>
      <c r="K13" s="3">
        <v>2.2990278951817413</v>
      </c>
      <c r="N13">
        <v>3.8598901098901095</v>
      </c>
      <c r="O13" s="3">
        <v>12.08696111580727</v>
      </c>
      <c r="P13" s="3">
        <v>6.9982741617356998</v>
      </c>
      <c r="Q13" s="3">
        <v>13.370667793744714</v>
      </c>
      <c r="R13" s="3">
        <v>6.2187235841081998</v>
      </c>
      <c r="S13" s="3">
        <v>4.4230769230769234</v>
      </c>
      <c r="T13" s="3">
        <v>13.385812905043679</v>
      </c>
      <c r="U13">
        <v>6.4585798816568039</v>
      </c>
      <c r="V13" s="3">
        <v>5.3502747252747227</v>
      </c>
    </row>
    <row r="14" spans="3:22">
      <c r="C14">
        <v>5.167582417582417</v>
      </c>
      <c r="D14" s="3">
        <v>0.48562975486052412</v>
      </c>
      <c r="E14">
        <v>27.47485207100592</v>
      </c>
      <c r="F14">
        <v>13.476260918568613</v>
      </c>
      <c r="G14">
        <v>9.2060439560439562</v>
      </c>
      <c r="H14">
        <v>9.7013947590870675</v>
      </c>
      <c r="I14">
        <v>10.574070160608624</v>
      </c>
      <c r="J14">
        <v>23.246724429416734</v>
      </c>
      <c r="K14" s="3">
        <v>4.1180262045646661</v>
      </c>
      <c r="N14">
        <v>40.107500000000002</v>
      </c>
      <c r="O14" s="3">
        <v>10.089320935474779</v>
      </c>
      <c r="P14" s="3">
        <v>21.808608058608048</v>
      </c>
      <c r="Q14" s="3">
        <v>6.0253592561284881</v>
      </c>
      <c r="R14" s="3">
        <v>6.2840236686390512</v>
      </c>
      <c r="S14" s="3">
        <v>1.1081994928148777</v>
      </c>
      <c r="T14" s="3">
        <v>5.5917159763313604</v>
      </c>
      <c r="U14">
        <v>8.467349957734573</v>
      </c>
      <c r="V14" s="3">
        <v>11.404092702169622</v>
      </c>
    </row>
    <row r="15" spans="3:22">
      <c r="C15">
        <v>7.1141870949563266</v>
      </c>
      <c r="D15" s="3">
        <v>0.16187658495350804</v>
      </c>
      <c r="E15">
        <v>43.807093547478168</v>
      </c>
      <c r="F15">
        <v>9.3101225697379544</v>
      </c>
      <c r="G15" s="3">
        <v>8.2901169343477061</v>
      </c>
      <c r="H15">
        <v>7.2932163989856313</v>
      </c>
      <c r="I15">
        <v>0.76623696816004505</v>
      </c>
      <c r="J15">
        <v>4.0119047619047619</v>
      </c>
      <c r="K15" s="3">
        <v>1.4697802197802194</v>
      </c>
      <c r="N15" s="3">
        <v>12.519230769230766</v>
      </c>
      <c r="O15" s="3">
        <v>12.58653846153846</v>
      </c>
      <c r="P15" s="3">
        <v>14.602000563539024</v>
      </c>
      <c r="Q15" s="3">
        <v>4.5389898562975484</v>
      </c>
      <c r="S15" s="3">
        <v>0.36485629754860532</v>
      </c>
      <c r="T15" s="3">
        <v>19.02472527472527</v>
      </c>
      <c r="U15">
        <v>6.1721611721611724</v>
      </c>
      <c r="V15" s="3">
        <v>3.9630881938574234</v>
      </c>
    </row>
    <row r="16" spans="3:22">
      <c r="C16">
        <v>4.0576923076923084</v>
      </c>
      <c r="D16" s="3">
        <v>0.16663144547759934</v>
      </c>
      <c r="E16" s="3">
        <v>2.2115384615384608</v>
      </c>
      <c r="F16">
        <v>6.9660467737390812</v>
      </c>
      <c r="G16" s="3">
        <v>6.6734291349675967</v>
      </c>
      <c r="H16">
        <v>32.498133276979438</v>
      </c>
      <c r="I16">
        <v>0.15342349957734572</v>
      </c>
      <c r="J16">
        <v>9.2793744716821642</v>
      </c>
      <c r="K16" s="3">
        <v>4.9408284023668632</v>
      </c>
      <c r="N16" s="3">
        <v>7.5713229078613686</v>
      </c>
      <c r="O16" s="3">
        <v>14.860242321780785</v>
      </c>
      <c r="P16" s="3">
        <v>9.733199492814876</v>
      </c>
      <c r="Q16" s="3">
        <v>6.1286982248520694</v>
      </c>
      <c r="S16" s="3">
        <v>3.248520710059172</v>
      </c>
      <c r="T16" s="3">
        <v>14.644970414201179</v>
      </c>
      <c r="U16">
        <v>9.8979994364609745</v>
      </c>
      <c r="V16" s="3">
        <v>4.5639616793462938</v>
      </c>
    </row>
    <row r="17" spans="2:22">
      <c r="C17" s="3">
        <v>0.65384615384615385</v>
      </c>
      <c r="D17" s="3">
        <v>0.65736827275288823</v>
      </c>
      <c r="E17" s="3">
        <v>6.4019442096365173</v>
      </c>
      <c r="F17" s="3">
        <v>9.6725838264299817</v>
      </c>
      <c r="G17" s="3">
        <v>30.860946745562128</v>
      </c>
      <c r="H17" s="3">
        <v>5.5295857988165675</v>
      </c>
      <c r="I17" s="3">
        <v>3.0020428289659056</v>
      </c>
      <c r="J17" s="3">
        <v>0.51521555367709215</v>
      </c>
      <c r="K17" s="3">
        <v>4.9963017751479279</v>
      </c>
      <c r="N17" s="3">
        <v>61.240842490842482</v>
      </c>
      <c r="O17" s="3">
        <v>12.829987320371936</v>
      </c>
      <c r="P17" s="3">
        <v>11.425753733446038</v>
      </c>
      <c r="Q17" s="3">
        <v>11.446322907861369</v>
      </c>
      <c r="T17" s="3">
        <v>12.053043110735421</v>
      </c>
      <c r="U17" s="3">
        <v>5.8391096083403786</v>
      </c>
      <c r="V17" s="3">
        <v>6.4778810932657072</v>
      </c>
    </row>
    <row r="18" spans="2:22">
      <c r="C18" s="3">
        <v>0.49302620456466612</v>
      </c>
      <c r="D18" s="3">
        <v>0.66229923922231626</v>
      </c>
      <c r="E18" s="3">
        <v>6.7415469146238385</v>
      </c>
      <c r="F18" s="3">
        <v>8.3335798816568047</v>
      </c>
      <c r="G18" s="3">
        <v>9.4358974358974343</v>
      </c>
      <c r="H18" s="3">
        <v>4.6196463792617646</v>
      </c>
      <c r="I18" s="3">
        <v>22.10154268808115</v>
      </c>
      <c r="J18" s="3">
        <v>3.4326923076923075</v>
      </c>
      <c r="K18" s="3">
        <v>5.6154902789518175</v>
      </c>
      <c r="N18" s="3">
        <v>5.673869399830938</v>
      </c>
      <c r="O18" s="3">
        <v>12.396308819385741</v>
      </c>
      <c r="P18" s="3">
        <v>14.812623274161732</v>
      </c>
      <c r="Q18" s="3">
        <v>12.99788672865596</v>
      </c>
      <c r="U18" s="3">
        <v>1.7980769230769231</v>
      </c>
      <c r="V18" s="3">
        <v>14.854184277261195</v>
      </c>
    </row>
    <row r="19" spans="2:22">
      <c r="C19" s="3">
        <v>0.98922231614539335</v>
      </c>
      <c r="D19" s="3">
        <v>1.4885883347421807</v>
      </c>
      <c r="E19" s="3">
        <v>8.8026204564666077</v>
      </c>
      <c r="F19" s="3">
        <v>3.9284657650042267</v>
      </c>
      <c r="G19" s="3">
        <v>6.3700338123415046</v>
      </c>
      <c r="H19" s="3">
        <v>6.1531769512538741</v>
      </c>
      <c r="I19" s="3">
        <v>14.269723865877715</v>
      </c>
      <c r="J19" s="3">
        <v>1.9467455621301779</v>
      </c>
      <c r="N19" s="3">
        <v>12.42</v>
      </c>
      <c r="U19" s="3">
        <v>3.5690335305719922</v>
      </c>
    </row>
    <row r="20" spans="2:22">
      <c r="C20" s="3">
        <v>2.4968300929839389</v>
      </c>
      <c r="D20" s="3">
        <v>7.1923076923076925</v>
      </c>
      <c r="E20" s="3">
        <v>9.1224992955762172</v>
      </c>
      <c r="F20" s="3">
        <v>7.6535643843336159</v>
      </c>
      <c r="G20" s="3">
        <v>6.5714285714285738</v>
      </c>
      <c r="H20" s="3">
        <v>4.5551563820794589</v>
      </c>
      <c r="I20" s="3">
        <v>3.112461256692026</v>
      </c>
      <c r="J20" s="3">
        <v>3.2551422936038321</v>
      </c>
      <c r="N20" s="3">
        <v>6.6782016060862199</v>
      </c>
      <c r="U20" s="3">
        <v>5.5337418991265155</v>
      </c>
    </row>
    <row r="21" spans="2:22">
      <c r="C21" s="3">
        <v>0.65384615384615385</v>
      </c>
      <c r="D21" s="3">
        <v>4.5226824457593695</v>
      </c>
      <c r="E21" s="3">
        <v>10.468441814595661</v>
      </c>
      <c r="F21" s="3">
        <v>8.6223231896308832</v>
      </c>
      <c r="G21" s="3">
        <v>5.396449704142011</v>
      </c>
      <c r="H21" s="3">
        <v>5.2527120315581861</v>
      </c>
      <c r="I21" s="3">
        <v>4.068927867004791</v>
      </c>
      <c r="J21" s="3">
        <v>18.300648069878843</v>
      </c>
      <c r="N21" s="3">
        <v>3.9230769230769234</v>
      </c>
      <c r="U21" s="3">
        <v>1.8813750352211893</v>
      </c>
    </row>
    <row r="22" spans="2:22">
      <c r="C22" s="3">
        <v>0.16557480980557907</v>
      </c>
      <c r="D22" s="3">
        <v>5.1969568892645821</v>
      </c>
      <c r="E22" s="3">
        <v>5.1725838264299808</v>
      </c>
      <c r="F22" s="3">
        <v>4.7573964497041423</v>
      </c>
      <c r="G22" s="3">
        <v>18.184337640381599</v>
      </c>
      <c r="H22" s="3">
        <v>5.9217032967032956</v>
      </c>
      <c r="I22" s="3">
        <v>0.87718371372217518</v>
      </c>
      <c r="J22" s="3">
        <v>1.044167371090448</v>
      </c>
      <c r="N22" s="3">
        <v>8.0527613412228813</v>
      </c>
      <c r="U22" s="3">
        <v>1.7402789518174133</v>
      </c>
    </row>
    <row r="23" spans="2:22">
      <c r="C23" s="3">
        <v>14.47802197802198</v>
      </c>
      <c r="E23" s="3">
        <v>2.2190858591957494</v>
      </c>
      <c r="F23" s="3">
        <v>2.869399830938292</v>
      </c>
      <c r="G23" s="3">
        <v>8.7974587552688028</v>
      </c>
      <c r="H23" s="3">
        <v>3.5044378698224854</v>
      </c>
      <c r="I23" s="3">
        <v>1.7980769230769231</v>
      </c>
      <c r="J23" s="3">
        <v>0.49619611158072702</v>
      </c>
      <c r="N23" s="3">
        <v>1.4838334742180899</v>
      </c>
      <c r="U23" s="3">
        <v>3.8041701887855739</v>
      </c>
    </row>
    <row r="24" spans="2:22">
      <c r="F24" s="3">
        <v>20.00283782151914</v>
      </c>
      <c r="I24" s="3">
        <v>10.416455339532263</v>
      </c>
      <c r="J24" s="3">
        <v>2.129578754578755</v>
      </c>
      <c r="N24" s="3">
        <v>14.481614539306848</v>
      </c>
      <c r="U24" s="3">
        <v>1.9657650042265431</v>
      </c>
    </row>
    <row r="25" spans="2:22">
      <c r="F25" s="3">
        <v>7.731301861403904</v>
      </c>
      <c r="I25" s="3">
        <v>28.309312482389398</v>
      </c>
      <c r="J25" s="3">
        <v>26.725345167652861</v>
      </c>
      <c r="N25" s="3">
        <v>12.75</v>
      </c>
      <c r="U25" s="3">
        <v>3.5419132149901382</v>
      </c>
    </row>
    <row r="26" spans="2:22">
      <c r="J26" s="3">
        <v>3.2445759368836291</v>
      </c>
      <c r="N26" s="3">
        <v>14.405008453085379</v>
      </c>
    </row>
    <row r="27" spans="2:22">
      <c r="N27" s="3">
        <v>12.093406593406593</v>
      </c>
    </row>
    <row r="29" spans="2:22" ht="15">
      <c r="B29" t="s">
        <v>5</v>
      </c>
      <c r="C29" s="4">
        <f>AVERAGE(C7:C27)</f>
        <v>4.0391162382112613</v>
      </c>
      <c r="D29" s="4">
        <f t="shared" ref="D29:K29" si="0">AVERAGE(D7:D27)</f>
        <v>2.6239477669766136</v>
      </c>
      <c r="E29" s="4">
        <f t="shared" si="0"/>
        <v>10.814036857346489</v>
      </c>
      <c r="F29" s="4">
        <f t="shared" si="0"/>
        <v>9.0513537799334696</v>
      </c>
      <c r="G29" s="4">
        <f t="shared" si="0"/>
        <v>13.687002062025147</v>
      </c>
      <c r="H29" s="4">
        <f t="shared" si="0"/>
        <v>8.6608116619428834</v>
      </c>
      <c r="I29" s="4">
        <f t="shared" si="0"/>
        <v>9.1886261511767593</v>
      </c>
      <c r="J29" s="4">
        <f t="shared" si="0"/>
        <v>7.8577856438433376</v>
      </c>
      <c r="K29" s="4">
        <f t="shared" si="0"/>
        <v>4.2616934347703577</v>
      </c>
      <c r="N29" s="4">
        <f>AVERAGE(N7:N27)</f>
        <v>13.943256551141168</v>
      </c>
      <c r="O29" s="4">
        <f t="shared" ref="O29:V29" si="1">AVERAGE(O7:O27)</f>
        <v>10.91075537710153</v>
      </c>
      <c r="P29" s="4">
        <f t="shared" si="1"/>
        <v>10.815781440781437</v>
      </c>
      <c r="Q29" s="4">
        <f t="shared" si="1"/>
        <v>7.9057569033530584</v>
      </c>
      <c r="R29" s="4">
        <f t="shared" si="1"/>
        <v>7.454683537616229</v>
      </c>
      <c r="S29" s="4">
        <f>AVERAGE(S7:S27)</f>
        <v>2.6008347421808962</v>
      </c>
      <c r="T29" s="4">
        <f t="shared" si="1"/>
        <v>9.6300238223315127</v>
      </c>
      <c r="U29" s="4">
        <f t="shared" si="1"/>
        <v>6.5242655455206053</v>
      </c>
      <c r="V29" s="4">
        <f t="shared" si="1"/>
        <v>6.8749559735136634</v>
      </c>
    </row>
    <row r="30" spans="2:22">
      <c r="B30" t="s">
        <v>6</v>
      </c>
      <c r="C30" s="1">
        <f>STDEV(C7:C27)</f>
        <v>3.6565499691219667</v>
      </c>
      <c r="D30" s="1">
        <f t="shared" ref="D30:K30" si="2">STDEV(D7:D27)</f>
        <v>2.5390907683912878</v>
      </c>
      <c r="E30" s="1">
        <f t="shared" si="2"/>
        <v>10.634746122575629</v>
      </c>
      <c r="F30" s="1">
        <f>STDEV(F7:F27)</f>
        <v>3.6645234982200456</v>
      </c>
      <c r="G30" s="1">
        <f t="shared" si="2"/>
        <v>14.510543787022749</v>
      </c>
      <c r="H30" s="1">
        <f t="shared" si="2"/>
        <v>6.827403209991127</v>
      </c>
      <c r="I30" s="1">
        <f t="shared" si="2"/>
        <v>13.205698376021214</v>
      </c>
      <c r="J30" s="1">
        <f t="shared" si="2"/>
        <v>7.980860000368021</v>
      </c>
      <c r="K30" s="1">
        <f t="shared" si="2"/>
        <v>1.4867417530145295</v>
      </c>
      <c r="N30" s="1">
        <f>STDEV(N7:N27)</f>
        <v>14.492218551356089</v>
      </c>
      <c r="O30" s="1">
        <f t="shared" ref="O30:V30" si="3">STDEV(O7:O27)</f>
        <v>2.9573981812109591</v>
      </c>
      <c r="P30" s="1">
        <f t="shared" si="3"/>
        <v>4.9525004506029564</v>
      </c>
      <c r="Q30" s="1">
        <f t="shared" si="3"/>
        <v>3.4983127637053499</v>
      </c>
      <c r="R30" s="1">
        <f t="shared" si="3"/>
        <v>4.3108666332719521</v>
      </c>
      <c r="S30" s="1">
        <f t="shared" si="3"/>
        <v>2.2249815690335102</v>
      </c>
      <c r="T30" s="1">
        <f t="shared" si="3"/>
        <v>4.8291815774802949</v>
      </c>
      <c r="U30" s="1">
        <f t="shared" si="3"/>
        <v>6.9586968640543452</v>
      </c>
      <c r="V30" s="1">
        <f t="shared" si="3"/>
        <v>5.5320549804562287</v>
      </c>
    </row>
    <row r="31" spans="2:22">
      <c r="B31" t="s">
        <v>7</v>
      </c>
      <c r="C31" s="1">
        <f>C30/SQRT(17)</f>
        <v>0.88684363223758023</v>
      </c>
      <c r="D31" s="1">
        <f>D30/SQRT(16)</f>
        <v>0.63477269209782194</v>
      </c>
      <c r="E31" s="1">
        <f>E30/SQRT(17)</f>
        <v>2.5793047979415986</v>
      </c>
      <c r="F31" s="1">
        <f>F30/SQRT(19)</f>
        <v>0.84069934763006993</v>
      </c>
      <c r="G31" s="1">
        <f>G30/SQRT(17)</f>
        <v>3.5193238070026407</v>
      </c>
      <c r="H31" s="1">
        <f>H30/SQRT(17)</f>
        <v>1.6558885049102641</v>
      </c>
      <c r="I31" s="1">
        <f>I30/SQRT(19)</f>
        <v>3.0295949842081922</v>
      </c>
      <c r="J31" s="1">
        <f t="shared" ref="D31:K31" si="4">J30/SQRT(20)</f>
        <v>1.7845745479731892</v>
      </c>
      <c r="K31" s="1">
        <f>K30/SQRT(12)</f>
        <v>0.4291853756591974</v>
      </c>
      <c r="N31" s="1">
        <f>N30/SQRT(21)</f>
        <v>3.1624613571158355</v>
      </c>
      <c r="O31" s="1">
        <f>O30/SQRT(12)</f>
        <v>0.85372731801152846</v>
      </c>
      <c r="P31" s="1">
        <f>P30/SQRT(12)</f>
        <v>1.42966373415868</v>
      </c>
      <c r="Q31" s="1">
        <f>Q30/SQRT(12)</f>
        <v>1.0098759079173938</v>
      </c>
      <c r="R31" s="1">
        <f>R30/SQRT(8)</f>
        <v>1.5241215145887095</v>
      </c>
      <c r="S31" s="1">
        <f>S30/SQRT(10)</f>
        <v>0.7036009510041058</v>
      </c>
      <c r="T31" s="1">
        <f>T30/SQRT(11)</f>
        <v>1.4560530306362494</v>
      </c>
      <c r="U31" s="1">
        <f>U30/SQRT(19)</f>
        <v>1.5964345478498043</v>
      </c>
      <c r="V31" s="1">
        <f>V30/SQRT(12)</f>
        <v>1.5969667160691068</v>
      </c>
    </row>
    <row r="33" spans="14:22">
      <c r="N33" s="1"/>
      <c r="O33" s="1"/>
      <c r="P33" s="1"/>
      <c r="Q33" s="1"/>
      <c r="R33" s="1"/>
      <c r="S33" s="1"/>
      <c r="T33" s="1"/>
      <c r="U33" s="1"/>
      <c r="V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dcterms:created xsi:type="dcterms:W3CDTF">2017-06-15T14:20:46Z</dcterms:created>
  <dcterms:modified xsi:type="dcterms:W3CDTF">2018-02-11T09:16:55Z</dcterms:modified>
</cp:coreProperties>
</file>