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/>
  <mc:AlternateContent xmlns:mc="http://schemas.openxmlformats.org/markup-compatibility/2006">
    <mc:Choice Requires="x15">
      <x15ac:absPath xmlns:x15ac="http://schemas.microsoft.com/office/spreadsheetml/2010/11/ac" url="/Users/umedokodemodoor/Desktop/"/>
    </mc:Choice>
  </mc:AlternateContent>
  <bookViews>
    <workbookView xWindow="7600" yWindow="1340" windowWidth="24320" windowHeight="1644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8" i="1" l="1"/>
  <c r="P38" i="1"/>
  <c r="N38" i="1"/>
  <c r="L38" i="1"/>
  <c r="Q37" i="1"/>
  <c r="P37" i="1"/>
  <c r="N37" i="1"/>
  <c r="L37" i="1"/>
  <c r="Q36" i="1"/>
  <c r="P36" i="1"/>
  <c r="N36" i="1"/>
  <c r="L36" i="1"/>
  <c r="Q35" i="1"/>
  <c r="P35" i="1"/>
  <c r="N35" i="1"/>
  <c r="L35" i="1"/>
  <c r="Q34" i="1"/>
  <c r="P34" i="1"/>
  <c r="N34" i="1"/>
  <c r="L34" i="1"/>
  <c r="Q33" i="1"/>
  <c r="P33" i="1"/>
  <c r="N33" i="1"/>
  <c r="L33" i="1"/>
  <c r="Q32" i="1"/>
  <c r="P32" i="1"/>
  <c r="N32" i="1"/>
  <c r="L32" i="1"/>
  <c r="Q31" i="1"/>
  <c r="P31" i="1"/>
  <c r="N31" i="1"/>
  <c r="L31" i="1"/>
  <c r="Q30" i="1"/>
  <c r="P30" i="1"/>
  <c r="N30" i="1"/>
  <c r="L30" i="1"/>
  <c r="Q29" i="1"/>
  <c r="P29" i="1"/>
  <c r="N29" i="1"/>
  <c r="L29" i="1"/>
  <c r="Q28" i="1"/>
  <c r="P28" i="1"/>
  <c r="N28" i="1"/>
  <c r="L28" i="1"/>
  <c r="Q27" i="1"/>
  <c r="P27" i="1"/>
  <c r="N27" i="1"/>
  <c r="L27" i="1"/>
  <c r="Q26" i="1"/>
  <c r="P26" i="1"/>
  <c r="N26" i="1"/>
  <c r="L26" i="1"/>
  <c r="Q25" i="1"/>
  <c r="P25" i="1"/>
  <c r="N25" i="1"/>
  <c r="L25" i="1"/>
  <c r="Q24" i="1"/>
  <c r="P24" i="1"/>
  <c r="N24" i="1"/>
  <c r="L24" i="1"/>
  <c r="Q23" i="1"/>
  <c r="P23" i="1"/>
  <c r="N23" i="1"/>
  <c r="L23" i="1"/>
  <c r="Q22" i="1"/>
  <c r="P22" i="1"/>
  <c r="N22" i="1"/>
  <c r="L22" i="1"/>
  <c r="Q21" i="1"/>
  <c r="P21" i="1"/>
  <c r="N21" i="1"/>
  <c r="L21" i="1"/>
  <c r="Q20" i="1"/>
  <c r="P20" i="1"/>
  <c r="N20" i="1"/>
  <c r="L20" i="1"/>
  <c r="Q19" i="1"/>
  <c r="P19" i="1"/>
  <c r="N19" i="1"/>
  <c r="L19" i="1"/>
  <c r="Q18" i="1"/>
  <c r="P18" i="1"/>
  <c r="N18" i="1"/>
  <c r="L18" i="1"/>
  <c r="Q17" i="1"/>
  <c r="P17" i="1"/>
  <c r="N17" i="1"/>
  <c r="L17" i="1"/>
  <c r="Q16" i="1"/>
  <c r="P16" i="1"/>
  <c r="N16" i="1"/>
  <c r="L16" i="1"/>
  <c r="Q15" i="1"/>
  <c r="P15" i="1"/>
  <c r="N15" i="1"/>
  <c r="L15" i="1"/>
  <c r="Q14" i="1"/>
  <c r="P14" i="1"/>
  <c r="N14" i="1"/>
  <c r="L14" i="1"/>
  <c r="Q13" i="1"/>
  <c r="P13" i="1"/>
  <c r="N13" i="1"/>
  <c r="L13" i="1"/>
  <c r="Q12" i="1"/>
  <c r="P12" i="1"/>
  <c r="N12" i="1"/>
  <c r="L12" i="1"/>
  <c r="Q11" i="1"/>
  <c r="P11" i="1"/>
  <c r="N11" i="1"/>
  <c r="L11" i="1"/>
  <c r="Q10" i="1"/>
  <c r="P10" i="1"/>
  <c r="N10" i="1"/>
  <c r="L10" i="1"/>
  <c r="Q9" i="1"/>
  <c r="P9" i="1"/>
  <c r="N9" i="1"/>
  <c r="L9" i="1"/>
  <c r="Q8" i="1"/>
  <c r="P8" i="1"/>
  <c r="N8" i="1"/>
  <c r="L8" i="1"/>
  <c r="Q7" i="1"/>
  <c r="P7" i="1"/>
  <c r="N7" i="1"/>
  <c r="L7" i="1"/>
  <c r="Q6" i="1"/>
  <c r="P6" i="1"/>
  <c r="N6" i="1"/>
  <c r="L6" i="1"/>
  <c r="Q5" i="1"/>
  <c r="P5" i="1"/>
  <c r="N5" i="1"/>
  <c r="L5" i="1"/>
  <c r="Q4" i="1"/>
  <c r="P4" i="1"/>
  <c r="N4" i="1"/>
  <c r="L4" i="1"/>
  <c r="Q3" i="1"/>
  <c r="P3" i="1"/>
  <c r="N3" i="1"/>
  <c r="L3" i="1"/>
  <c r="Q2" i="1"/>
  <c r="P2" i="1"/>
  <c r="N2" i="1"/>
  <c r="L2" i="1"/>
  <c r="FH38" i="1"/>
  <c r="FG38" i="1"/>
  <c r="FF38" i="1"/>
  <c r="FE38" i="1"/>
  <c r="FD38" i="1"/>
  <c r="EY38" i="1"/>
  <c r="FH37" i="1"/>
  <c r="FG37" i="1"/>
  <c r="FF37" i="1"/>
  <c r="FE37" i="1"/>
  <c r="FD37" i="1"/>
  <c r="EY37" i="1"/>
  <c r="FH36" i="1"/>
  <c r="FG36" i="1"/>
  <c r="FF36" i="1"/>
  <c r="FE36" i="1"/>
  <c r="FD36" i="1"/>
  <c r="EY36" i="1"/>
  <c r="FH35" i="1"/>
  <c r="FG35" i="1"/>
  <c r="FF35" i="1"/>
  <c r="FE35" i="1"/>
  <c r="FD35" i="1"/>
  <c r="EY35" i="1"/>
  <c r="FH34" i="1"/>
  <c r="FG34" i="1"/>
  <c r="FF34" i="1"/>
  <c r="FE34" i="1"/>
  <c r="FD34" i="1"/>
  <c r="EY34" i="1"/>
  <c r="FH33" i="1"/>
  <c r="FG33" i="1"/>
  <c r="FF33" i="1"/>
  <c r="FE33" i="1"/>
  <c r="FD33" i="1"/>
  <c r="EY33" i="1"/>
  <c r="FH32" i="1"/>
  <c r="FG32" i="1"/>
  <c r="FF32" i="1"/>
  <c r="FE32" i="1"/>
  <c r="FD32" i="1"/>
  <c r="EY32" i="1"/>
  <c r="FH31" i="1"/>
  <c r="FG31" i="1"/>
  <c r="FF31" i="1"/>
  <c r="FE31" i="1"/>
  <c r="FD31" i="1"/>
  <c r="EY31" i="1"/>
  <c r="FH30" i="1"/>
  <c r="FG30" i="1"/>
  <c r="FF30" i="1"/>
  <c r="FE30" i="1"/>
  <c r="FD30" i="1"/>
  <c r="EY30" i="1"/>
  <c r="FH29" i="1"/>
  <c r="FG29" i="1"/>
  <c r="FF29" i="1"/>
  <c r="FE29" i="1"/>
  <c r="FD29" i="1"/>
  <c r="EY29" i="1"/>
  <c r="FH28" i="1"/>
  <c r="FG28" i="1"/>
  <c r="FF28" i="1"/>
  <c r="FE28" i="1"/>
  <c r="FD28" i="1"/>
  <c r="EY28" i="1"/>
  <c r="FH27" i="1"/>
  <c r="FG27" i="1"/>
  <c r="FF27" i="1"/>
  <c r="FE27" i="1"/>
  <c r="FD27" i="1"/>
  <c r="EY27" i="1"/>
  <c r="FH26" i="1"/>
  <c r="FG26" i="1"/>
  <c r="FF26" i="1"/>
  <c r="FE26" i="1"/>
  <c r="FD26" i="1"/>
  <c r="EY26" i="1"/>
  <c r="FH25" i="1"/>
  <c r="FG25" i="1"/>
  <c r="FF25" i="1"/>
  <c r="FE25" i="1"/>
  <c r="FD25" i="1"/>
  <c r="EY25" i="1"/>
  <c r="FH24" i="1"/>
  <c r="FG24" i="1"/>
  <c r="FF24" i="1"/>
  <c r="FE24" i="1"/>
  <c r="FD24" i="1"/>
  <c r="EY24" i="1"/>
  <c r="FH23" i="1"/>
  <c r="FG23" i="1"/>
  <c r="FF23" i="1"/>
  <c r="FE23" i="1"/>
  <c r="FD23" i="1"/>
  <c r="EY23" i="1"/>
  <c r="FH22" i="1"/>
  <c r="FG22" i="1"/>
  <c r="FF22" i="1"/>
  <c r="FE22" i="1"/>
  <c r="FD22" i="1"/>
  <c r="EY22" i="1"/>
  <c r="FH21" i="1"/>
  <c r="FG21" i="1"/>
  <c r="FF21" i="1"/>
  <c r="FE21" i="1"/>
  <c r="FD21" i="1"/>
  <c r="EY21" i="1"/>
  <c r="FH20" i="1"/>
  <c r="FG20" i="1"/>
  <c r="FF20" i="1"/>
  <c r="FE20" i="1"/>
  <c r="FD20" i="1"/>
  <c r="EY20" i="1"/>
  <c r="FH19" i="1"/>
  <c r="FG19" i="1"/>
  <c r="FF19" i="1"/>
  <c r="FE19" i="1"/>
  <c r="FD19" i="1"/>
  <c r="EY19" i="1"/>
  <c r="FH18" i="1"/>
  <c r="FG18" i="1"/>
  <c r="FF18" i="1"/>
  <c r="FE18" i="1"/>
  <c r="FD18" i="1"/>
  <c r="EY18" i="1"/>
  <c r="FH17" i="1"/>
  <c r="FG17" i="1"/>
  <c r="FF17" i="1"/>
  <c r="FE17" i="1"/>
  <c r="FD17" i="1"/>
  <c r="EY17" i="1"/>
  <c r="FH16" i="1"/>
  <c r="FG16" i="1"/>
  <c r="FF16" i="1"/>
  <c r="FE16" i="1"/>
  <c r="FD16" i="1"/>
  <c r="EY16" i="1"/>
  <c r="FH15" i="1"/>
  <c r="FG15" i="1"/>
  <c r="FF15" i="1"/>
  <c r="FE15" i="1"/>
  <c r="FD15" i="1"/>
  <c r="EY15" i="1"/>
  <c r="FH14" i="1"/>
  <c r="FG14" i="1"/>
  <c r="FF14" i="1"/>
  <c r="FE14" i="1"/>
  <c r="FD14" i="1"/>
  <c r="EY14" i="1"/>
  <c r="FH13" i="1"/>
  <c r="FG13" i="1"/>
  <c r="FF13" i="1"/>
  <c r="FE13" i="1"/>
  <c r="FD13" i="1"/>
  <c r="EY13" i="1"/>
  <c r="FH12" i="1"/>
  <c r="FG12" i="1"/>
  <c r="FF12" i="1"/>
  <c r="FE12" i="1"/>
  <c r="FD12" i="1"/>
  <c r="EY12" i="1"/>
  <c r="FH11" i="1"/>
  <c r="FG11" i="1"/>
  <c r="FF11" i="1"/>
  <c r="FE11" i="1"/>
  <c r="FD11" i="1"/>
  <c r="EY11" i="1"/>
  <c r="FH10" i="1"/>
  <c r="FG10" i="1"/>
  <c r="FF10" i="1"/>
  <c r="FE10" i="1"/>
  <c r="FD10" i="1"/>
  <c r="EY10" i="1"/>
  <c r="FH9" i="1"/>
  <c r="FG9" i="1"/>
  <c r="FF9" i="1"/>
  <c r="FE9" i="1"/>
  <c r="FD9" i="1"/>
  <c r="EY9" i="1"/>
  <c r="FH8" i="1"/>
  <c r="FG8" i="1"/>
  <c r="FF8" i="1"/>
  <c r="FE8" i="1"/>
  <c r="FD8" i="1"/>
  <c r="EY8" i="1"/>
  <c r="FH7" i="1"/>
  <c r="FG7" i="1"/>
  <c r="FF7" i="1"/>
  <c r="FE7" i="1"/>
  <c r="FD7" i="1"/>
  <c r="EY7" i="1"/>
  <c r="FH6" i="1"/>
  <c r="FG6" i="1"/>
  <c r="FF6" i="1"/>
  <c r="FE6" i="1"/>
  <c r="FD6" i="1"/>
  <c r="EY6" i="1"/>
  <c r="FH5" i="1"/>
  <c r="FG5" i="1"/>
  <c r="FF5" i="1"/>
  <c r="FE5" i="1"/>
  <c r="FD5" i="1"/>
  <c r="EY5" i="1"/>
  <c r="FH4" i="1"/>
  <c r="FG4" i="1"/>
  <c r="FF4" i="1"/>
  <c r="FE4" i="1"/>
  <c r="FD4" i="1"/>
  <c r="EY4" i="1"/>
  <c r="FH3" i="1"/>
  <c r="FG3" i="1"/>
  <c r="FF3" i="1"/>
  <c r="FE3" i="1"/>
  <c r="FD3" i="1"/>
  <c r="EY3" i="1"/>
  <c r="FH2" i="1"/>
  <c r="FG2" i="1"/>
  <c r="FF2" i="1"/>
  <c r="FE2" i="1"/>
  <c r="FD2" i="1"/>
  <c r="EY2" i="1"/>
  <c r="AQ38" i="1"/>
  <c r="AR38" i="1"/>
  <c r="BC38" i="1"/>
  <c r="BB38" i="1"/>
  <c r="AQ37" i="1"/>
  <c r="AR37" i="1"/>
  <c r="BC37" i="1"/>
  <c r="BB37" i="1"/>
  <c r="AQ36" i="1"/>
  <c r="AR36" i="1"/>
  <c r="BC36" i="1"/>
  <c r="BB36" i="1"/>
  <c r="AQ35" i="1"/>
  <c r="AR35" i="1"/>
  <c r="BC35" i="1"/>
  <c r="BB35" i="1"/>
  <c r="AQ34" i="1"/>
  <c r="AR34" i="1"/>
  <c r="BC34" i="1"/>
  <c r="BB34" i="1"/>
  <c r="AQ33" i="1"/>
  <c r="AR33" i="1"/>
  <c r="BC33" i="1"/>
  <c r="BB33" i="1"/>
  <c r="AQ32" i="1"/>
  <c r="AR32" i="1"/>
  <c r="BC32" i="1"/>
  <c r="BB32" i="1"/>
  <c r="AQ31" i="1"/>
  <c r="AR31" i="1"/>
  <c r="BC31" i="1"/>
  <c r="BB31" i="1"/>
  <c r="AQ30" i="1"/>
  <c r="AR30" i="1"/>
  <c r="BC30" i="1"/>
  <c r="BB30" i="1"/>
  <c r="AQ29" i="1"/>
  <c r="AR29" i="1"/>
  <c r="BC29" i="1"/>
  <c r="BB29" i="1"/>
  <c r="AQ28" i="1"/>
  <c r="AR28" i="1"/>
  <c r="BC28" i="1"/>
  <c r="BB28" i="1"/>
  <c r="AQ27" i="1"/>
  <c r="AR27" i="1"/>
  <c r="BC27" i="1"/>
  <c r="BB27" i="1"/>
  <c r="AQ26" i="1"/>
  <c r="AR26" i="1"/>
  <c r="BC26" i="1"/>
  <c r="BB26" i="1"/>
  <c r="AQ25" i="1"/>
  <c r="AR25" i="1"/>
  <c r="BC25" i="1"/>
  <c r="BB25" i="1"/>
  <c r="AQ24" i="1"/>
  <c r="AR24" i="1"/>
  <c r="BC24" i="1"/>
  <c r="BB24" i="1"/>
  <c r="AQ23" i="1"/>
  <c r="AR23" i="1"/>
  <c r="BC23" i="1"/>
  <c r="BB23" i="1"/>
  <c r="AQ22" i="1"/>
  <c r="AR22" i="1"/>
  <c r="BC22" i="1"/>
  <c r="BB22" i="1"/>
  <c r="AQ21" i="1"/>
  <c r="AR21" i="1"/>
  <c r="BC21" i="1"/>
  <c r="BB21" i="1"/>
  <c r="AQ20" i="1"/>
  <c r="AR20" i="1"/>
  <c r="BC20" i="1"/>
  <c r="BB20" i="1"/>
  <c r="AQ19" i="1"/>
  <c r="AR19" i="1"/>
  <c r="BC19" i="1"/>
  <c r="BB19" i="1"/>
  <c r="AQ18" i="1"/>
  <c r="AR18" i="1"/>
  <c r="BC18" i="1"/>
  <c r="BB18" i="1"/>
  <c r="AQ17" i="1"/>
  <c r="AR17" i="1"/>
  <c r="BC17" i="1"/>
  <c r="BB17" i="1"/>
  <c r="AQ16" i="1"/>
  <c r="AR16" i="1"/>
  <c r="BC16" i="1"/>
  <c r="BB16" i="1"/>
  <c r="AQ15" i="1"/>
  <c r="AR15" i="1"/>
  <c r="BC15" i="1"/>
  <c r="BB15" i="1"/>
  <c r="AQ14" i="1"/>
  <c r="AR14" i="1"/>
  <c r="BC14" i="1"/>
  <c r="BB14" i="1"/>
  <c r="AQ13" i="1"/>
  <c r="AR13" i="1"/>
  <c r="BC13" i="1"/>
  <c r="BB13" i="1"/>
  <c r="AQ12" i="1"/>
  <c r="AR12" i="1"/>
  <c r="BC12" i="1"/>
  <c r="BB12" i="1"/>
  <c r="AQ11" i="1"/>
  <c r="AR11" i="1"/>
  <c r="BC11" i="1"/>
  <c r="BB11" i="1"/>
  <c r="AQ10" i="1"/>
  <c r="AR10" i="1"/>
  <c r="BC10" i="1"/>
  <c r="BB10" i="1"/>
  <c r="AQ9" i="1"/>
  <c r="AR9" i="1"/>
  <c r="BC9" i="1"/>
  <c r="BB9" i="1"/>
  <c r="AQ8" i="1"/>
  <c r="AR8" i="1"/>
  <c r="BC8" i="1"/>
  <c r="BB8" i="1"/>
  <c r="AQ7" i="1"/>
  <c r="AR7" i="1"/>
  <c r="BC7" i="1"/>
  <c r="BB7" i="1"/>
  <c r="AQ6" i="1"/>
  <c r="AR6" i="1"/>
  <c r="BC6" i="1"/>
  <c r="BB6" i="1"/>
  <c r="AQ5" i="1"/>
  <c r="AR5" i="1"/>
  <c r="BC5" i="1"/>
  <c r="BB5" i="1"/>
  <c r="AQ4" i="1"/>
  <c r="AR4" i="1"/>
  <c r="BC4" i="1"/>
  <c r="BB4" i="1"/>
  <c r="AQ3" i="1"/>
  <c r="AR3" i="1"/>
  <c r="BC3" i="1"/>
  <c r="BB3" i="1"/>
  <c r="AQ2" i="1"/>
  <c r="AR2" i="1"/>
  <c r="BC2" i="1"/>
  <c r="BB2" i="1"/>
</calcChain>
</file>

<file path=xl/sharedStrings.xml><?xml version="1.0" encoding="utf-8"?>
<sst xmlns="http://schemas.openxmlformats.org/spreadsheetml/2006/main" count="519" uniqueCount="213">
  <si>
    <t>age</t>
    <phoneticPr fontId="3"/>
  </si>
  <si>
    <t>Maximum Size</t>
  </si>
  <si>
    <t>Neck Width</t>
  </si>
  <si>
    <t>Dome Volume</t>
  </si>
  <si>
    <t>Dome Area</t>
  </si>
  <si>
    <t>Neck Area</t>
  </si>
  <si>
    <t>VOR</t>
  </si>
  <si>
    <t>WSS</t>
  </si>
  <si>
    <t>NWSS</t>
  </si>
  <si>
    <t>SP</t>
  </si>
  <si>
    <t>SSR</t>
  </si>
  <si>
    <t>LWSS</t>
  </si>
  <si>
    <t>LSA</t>
  </si>
  <si>
    <t>LSAR</t>
  </si>
  <si>
    <t>Abosolute helicity</t>
  </si>
  <si>
    <t>Lambda 2</t>
  </si>
  <si>
    <t>Invariant Q</t>
  </si>
  <si>
    <t>Swirling discriminant</t>
  </si>
  <si>
    <t>Stretched swirling strength</t>
  </si>
  <si>
    <t>Swirling vector</t>
  </si>
  <si>
    <t>IFA</t>
  </si>
  <si>
    <t>OFA</t>
    <phoneticPr fontId="2"/>
  </si>
  <si>
    <t>FV@IFA</t>
  </si>
  <si>
    <t>FV@OFA</t>
  </si>
  <si>
    <t>SP@IFA</t>
  </si>
  <si>
    <t>SP@OFA</t>
  </si>
  <si>
    <t>NPL</t>
  </si>
  <si>
    <t>NPLC</t>
  </si>
  <si>
    <t>NEL</t>
  </si>
  <si>
    <t>NP@IFA</t>
  </si>
  <si>
    <t>NE@IFA</t>
  </si>
  <si>
    <t>Fvolume@IFA</t>
    <phoneticPr fontId="2"/>
  </si>
  <si>
    <t>Inflow/outflow zone ratio</t>
    <phoneticPr fontId="2"/>
  </si>
  <si>
    <t>FV@IC</t>
  </si>
  <si>
    <t>FV@PAP</t>
  </si>
  <si>
    <t>FV@PAD</t>
  </si>
  <si>
    <t>FV@DOME</t>
  </si>
  <si>
    <t>RFV0005</t>
  </si>
  <si>
    <t>RFV0010</t>
  </si>
  <si>
    <t>RFV0020</t>
  </si>
  <si>
    <t>RFV0050</t>
  </si>
  <si>
    <t>RFV0100</t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</si>
  <si>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WSS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</si>
  <si>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NWSS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</si>
  <si>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SP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</si>
  <si>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SSR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</si>
  <si>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LWSS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</si>
  <si>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LSA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</si>
  <si>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LSAR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</si>
  <si>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Abosolute helicity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</si>
  <si>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Lambda 2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</si>
  <si>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Invariant Q</t>
    </r>
    <phoneticPr fontId="2"/>
  </si>
  <si>
    <t>preSwirling discriminant</t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</si>
  <si>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Stretched swirling strength</t>
    </r>
    <phoneticPr fontId="2"/>
  </si>
  <si>
    <r>
      <t>p</t>
    </r>
    <r>
      <rPr>
        <sz val="11"/>
        <color theme="1"/>
        <rFont val="ＭＳ Ｐゴシック"/>
        <family val="2"/>
        <charset val="128"/>
        <scheme val="minor"/>
      </rPr>
      <t>re</t>
    </r>
    <r>
      <rPr>
        <sz val="12"/>
        <color theme="1"/>
        <rFont val="ＭＳ Ｐゴシック"/>
        <family val="2"/>
        <charset val="128"/>
        <scheme val="minor"/>
      </rPr>
      <t>Swirling vector</t>
    </r>
    <phoneticPr fontId="2"/>
  </si>
  <si>
    <t>preIFA</t>
  </si>
  <si>
    <t>preOFA</t>
  </si>
  <si>
    <t>preFV@IFA</t>
  </si>
  <si>
    <t>preFV@OFA</t>
  </si>
  <si>
    <t>preSP@IFA</t>
  </si>
  <si>
    <t>preSP@OFA</t>
  </si>
  <si>
    <t>preNPL</t>
  </si>
  <si>
    <t>preNPLC</t>
  </si>
  <si>
    <t>preNEL</t>
  </si>
  <si>
    <t>preIFA/OFA_R</t>
  </si>
  <si>
    <t>preFV@IC</t>
  </si>
  <si>
    <t>preFV@PAP</t>
  </si>
  <si>
    <t>preFV@PAD</t>
  </si>
  <si>
    <t>preFV@DOME</t>
  </si>
  <si>
    <t>hour</t>
  </si>
  <si>
    <t>minite</t>
  </si>
  <si>
    <t>Surface hemodynamic parameters</t>
  </si>
  <si>
    <t>OSI</t>
  </si>
  <si>
    <t>WSSG</t>
  </si>
  <si>
    <t>GON</t>
  </si>
  <si>
    <t>AFI</t>
  </si>
  <si>
    <t>SGD</t>
  </si>
  <si>
    <t>Fluid domain hemodynamic parameters</t>
  </si>
  <si>
    <t>FV</t>
  </si>
  <si>
    <t>OVI</t>
  </si>
  <si>
    <t>FVG</t>
  </si>
  <si>
    <t>FFI</t>
  </si>
  <si>
    <t>VGD</t>
  </si>
  <si>
    <t>Vortex core region</t>
  </si>
  <si>
    <t>Neck orifice hemodynamic parameters</t>
  </si>
  <si>
    <t>OFA</t>
  </si>
  <si>
    <t>Flow velocity</t>
  </si>
  <si>
    <t>Fluid domain parametes in coiled aneurysm</t>
  </si>
  <si>
    <t>pulsatile</t>
    <phoneticPr fontId="2"/>
  </si>
  <si>
    <t>sex</t>
    <phoneticPr fontId="3"/>
  </si>
  <si>
    <t>Angio f/u</t>
    <phoneticPr fontId="3"/>
  </si>
  <si>
    <t>AN Location</t>
    <phoneticPr fontId="3"/>
  </si>
  <si>
    <t>coil</t>
    <phoneticPr fontId="2"/>
  </si>
  <si>
    <t>coil</t>
    <phoneticPr fontId="3"/>
  </si>
  <si>
    <t>AN volume</t>
    <phoneticPr fontId="3"/>
  </si>
  <si>
    <t>Bare coil v</t>
    <phoneticPr fontId="3"/>
  </si>
  <si>
    <t>Bare VER</t>
    <phoneticPr fontId="3"/>
  </si>
  <si>
    <t>Hydro coil v</t>
    <phoneticPr fontId="3"/>
  </si>
  <si>
    <t>Hydro VER</t>
    <phoneticPr fontId="3"/>
  </si>
  <si>
    <t>coil length(mm)</t>
    <phoneticPr fontId="3"/>
  </si>
  <si>
    <t>Ave Bare CD(m)</t>
    <phoneticPr fontId="3"/>
  </si>
  <si>
    <t>Ave. Hydro CD(m)</t>
    <phoneticPr fontId="3"/>
  </si>
  <si>
    <t>CAG immediate</t>
    <phoneticPr fontId="3"/>
  </si>
  <si>
    <t>CAGf/u</t>
    <phoneticPr fontId="3"/>
  </si>
  <si>
    <t>DSA_result</t>
    <phoneticPr fontId="2"/>
  </si>
  <si>
    <t>F</t>
    <phoneticPr fontId="3"/>
  </si>
  <si>
    <t>ICA without</t>
    <phoneticPr fontId="3"/>
  </si>
  <si>
    <t>ICA</t>
    <phoneticPr fontId="2"/>
  </si>
  <si>
    <t>SW</t>
    <phoneticPr fontId="2"/>
  </si>
  <si>
    <t>Hydro</t>
    <phoneticPr fontId="3"/>
  </si>
  <si>
    <t>2nd Hydro</t>
    <phoneticPr fontId="3"/>
  </si>
  <si>
    <t>CO</t>
    <phoneticPr fontId="3"/>
  </si>
  <si>
    <t>Acom</t>
    <phoneticPr fontId="3"/>
  </si>
  <si>
    <t>Acom</t>
    <phoneticPr fontId="2"/>
  </si>
  <si>
    <t>Acom</t>
    <phoneticPr fontId="2"/>
  </si>
  <si>
    <t>BT</t>
    <phoneticPr fontId="2"/>
  </si>
  <si>
    <t>Bare</t>
    <phoneticPr fontId="3"/>
  </si>
  <si>
    <t>Bare</t>
    <phoneticPr fontId="3"/>
  </si>
  <si>
    <t>CO</t>
    <phoneticPr fontId="3"/>
  </si>
  <si>
    <t>M</t>
    <phoneticPr fontId="3"/>
  </si>
  <si>
    <t>M</t>
    <phoneticPr fontId="3"/>
  </si>
  <si>
    <t>ICB</t>
    <phoneticPr fontId="3"/>
  </si>
  <si>
    <t>ICB</t>
    <phoneticPr fontId="3"/>
  </si>
  <si>
    <t>ICA</t>
    <phoneticPr fontId="2"/>
  </si>
  <si>
    <t>BT</t>
    <phoneticPr fontId="2"/>
  </si>
  <si>
    <t>Bare</t>
    <phoneticPr fontId="3"/>
  </si>
  <si>
    <t>NR</t>
    <phoneticPr fontId="3"/>
  </si>
  <si>
    <t>NR</t>
    <phoneticPr fontId="3"/>
  </si>
  <si>
    <t>CO</t>
    <phoneticPr fontId="3"/>
  </si>
  <si>
    <t>F</t>
    <phoneticPr fontId="3"/>
  </si>
  <si>
    <t>ICA without</t>
    <phoneticPr fontId="3"/>
  </si>
  <si>
    <t>ICA</t>
    <phoneticPr fontId="2"/>
  </si>
  <si>
    <t>SW</t>
    <phoneticPr fontId="2"/>
  </si>
  <si>
    <t>Hydro</t>
    <phoneticPr fontId="3"/>
  </si>
  <si>
    <t>2nd Hydro</t>
    <phoneticPr fontId="3"/>
  </si>
  <si>
    <t>NR</t>
    <phoneticPr fontId="3"/>
  </si>
  <si>
    <t>M</t>
    <phoneticPr fontId="3"/>
  </si>
  <si>
    <t>ICB</t>
    <phoneticPr fontId="3"/>
  </si>
  <si>
    <t>BT</t>
    <phoneticPr fontId="2"/>
  </si>
  <si>
    <t>Matrix</t>
    <phoneticPr fontId="3"/>
  </si>
  <si>
    <t>Matrix</t>
    <phoneticPr fontId="3"/>
  </si>
  <si>
    <t>NR worse+</t>
    <phoneticPr fontId="3"/>
  </si>
  <si>
    <t>NR worse+</t>
    <phoneticPr fontId="3"/>
  </si>
  <si>
    <t>ICPC</t>
    <phoneticPr fontId="3"/>
  </si>
  <si>
    <t>1st Hydro</t>
    <phoneticPr fontId="3"/>
  </si>
  <si>
    <t>BF</t>
    <phoneticPr fontId="3"/>
  </si>
  <si>
    <t>F</t>
    <phoneticPr fontId="3"/>
  </si>
  <si>
    <t>ICPC</t>
    <phoneticPr fontId="3"/>
  </si>
  <si>
    <t>ICA</t>
    <phoneticPr fontId="2"/>
  </si>
  <si>
    <t>SW</t>
    <phoneticPr fontId="2"/>
  </si>
  <si>
    <t>Hydro</t>
    <phoneticPr fontId="3"/>
  </si>
  <si>
    <t>1st Hydro</t>
    <phoneticPr fontId="3"/>
  </si>
  <si>
    <t>CO</t>
    <phoneticPr fontId="3"/>
  </si>
  <si>
    <t>BF</t>
    <phoneticPr fontId="3"/>
  </si>
  <si>
    <t>ICA without</t>
    <phoneticPr fontId="3"/>
  </si>
  <si>
    <t>Bare</t>
    <phoneticPr fontId="3"/>
  </si>
  <si>
    <t>NR</t>
    <phoneticPr fontId="3"/>
  </si>
  <si>
    <t>ICB</t>
    <phoneticPr fontId="3"/>
  </si>
  <si>
    <t>BT</t>
    <phoneticPr fontId="2"/>
  </si>
  <si>
    <t>ICAch</t>
    <phoneticPr fontId="3"/>
  </si>
  <si>
    <t>Matrix</t>
    <phoneticPr fontId="3"/>
  </si>
  <si>
    <t>M</t>
    <phoneticPr fontId="3"/>
  </si>
  <si>
    <t>VAPICA</t>
    <phoneticPr fontId="3"/>
  </si>
  <si>
    <t>Posterior</t>
    <phoneticPr fontId="2"/>
  </si>
  <si>
    <t>BAB</t>
    <phoneticPr fontId="3"/>
  </si>
  <si>
    <t>BAB</t>
    <phoneticPr fontId="3"/>
  </si>
  <si>
    <t>BASCA</t>
    <phoneticPr fontId="3"/>
  </si>
  <si>
    <t>CO</t>
    <phoneticPr fontId="2"/>
  </si>
  <si>
    <t>NR improvement</t>
    <phoneticPr fontId="3"/>
  </si>
  <si>
    <t xml:space="preserve">NR </t>
    <phoneticPr fontId="3"/>
  </si>
  <si>
    <t xml:space="preserve">NR </t>
    <phoneticPr fontId="3"/>
  </si>
  <si>
    <t>F</t>
    <phoneticPr fontId="3"/>
  </si>
  <si>
    <t>ICA without</t>
    <phoneticPr fontId="3"/>
  </si>
  <si>
    <t>ICA</t>
    <phoneticPr fontId="2"/>
  </si>
  <si>
    <t>Matrix</t>
    <phoneticPr fontId="3"/>
  </si>
  <si>
    <t>NR stable</t>
    <phoneticPr fontId="3"/>
  </si>
  <si>
    <t>Acom</t>
    <phoneticPr fontId="3"/>
  </si>
  <si>
    <t>Acom</t>
    <phoneticPr fontId="2"/>
  </si>
  <si>
    <t>Icop</t>
    <phoneticPr fontId="3"/>
  </si>
  <si>
    <t xml:space="preserve">NR </t>
    <phoneticPr fontId="3"/>
  </si>
  <si>
    <t>M</t>
    <phoneticPr fontId="3"/>
  </si>
  <si>
    <t>BT</t>
    <phoneticPr fontId="2"/>
  </si>
  <si>
    <t>BAB</t>
    <phoneticPr fontId="3"/>
  </si>
  <si>
    <t>Posterior</t>
    <phoneticPr fontId="2"/>
  </si>
  <si>
    <t>BT</t>
    <phoneticPr fontId="2"/>
  </si>
  <si>
    <t xml:space="preserve">NR </t>
    <phoneticPr fontId="3"/>
  </si>
  <si>
    <t>ICA without</t>
    <phoneticPr fontId="3"/>
  </si>
  <si>
    <t>SW</t>
    <phoneticPr fontId="2"/>
  </si>
  <si>
    <t>CO</t>
    <phoneticPr fontId="3"/>
  </si>
  <si>
    <t>NR worse+</t>
    <phoneticPr fontId="3"/>
  </si>
  <si>
    <t xml:space="preserve">NR </t>
    <phoneticPr fontId="3"/>
  </si>
  <si>
    <t>F</t>
    <phoneticPr fontId="3"/>
  </si>
  <si>
    <t>NR worse+</t>
    <phoneticPr fontId="3"/>
  </si>
  <si>
    <t xml:space="preserve">NR </t>
    <phoneticPr fontId="3"/>
  </si>
  <si>
    <t>F</t>
    <phoneticPr fontId="3"/>
  </si>
  <si>
    <t>Acom</t>
    <phoneticPr fontId="3"/>
  </si>
  <si>
    <t>Acom</t>
    <phoneticPr fontId="2"/>
  </si>
  <si>
    <t>BT</t>
    <phoneticPr fontId="2"/>
  </si>
  <si>
    <t>Matrix</t>
    <phoneticPr fontId="3"/>
  </si>
  <si>
    <t>CO</t>
    <phoneticPr fontId="3"/>
  </si>
  <si>
    <t>NR worse+</t>
    <phoneticPr fontId="3"/>
  </si>
  <si>
    <t xml:space="preserve">NR </t>
    <phoneticPr fontId="3"/>
  </si>
  <si>
    <t>ICPC</t>
    <phoneticPr fontId="3"/>
  </si>
  <si>
    <t>ICA</t>
    <phoneticPr fontId="2"/>
  </si>
  <si>
    <t>Posterior</t>
    <phoneticPr fontId="2"/>
  </si>
  <si>
    <t>MCA</t>
    <phoneticPr fontId="3"/>
  </si>
  <si>
    <t>MCA</t>
    <phoneticPr fontId="2"/>
  </si>
  <si>
    <t>Matrix</t>
    <phoneticPr fontId="3"/>
  </si>
  <si>
    <t>BF</t>
    <phoneticPr fontId="3"/>
  </si>
  <si>
    <t>precoil</t>
    <phoneticPr fontId="2"/>
  </si>
  <si>
    <t>stable</t>
    <phoneticPr fontId="2"/>
  </si>
  <si>
    <t>Recurrence</t>
    <phoneticPr fontId="2"/>
  </si>
  <si>
    <t>Group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</si>
</sst>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);[Red]\(0.00\)"/>
    <numFmt numFmtId="178" formatCode="0.00_ "/>
    <numFmt numFmtId="179" formatCode="0.0_ "/>
    <numFmt numFmtId="180" formatCode="0.00000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2"/>
      <color rgb="FF9C0006"/>
      <name val="ＭＳ Ｐゴシック"/>
      <family val="2"/>
      <charset val="128"/>
      <scheme val="minor"/>
    </font>
    <font>
      <sz val="12"/>
      <color rgb="FF000000"/>
      <name val="ＭＳ Ｐゴシック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/>
  </cellStyleXfs>
  <cellXfs count="36">
    <xf numFmtId="0" fontId="0" fillId="0" borderId="0" xfId="0">
      <alignment vertical="center"/>
    </xf>
    <xf numFmtId="0" fontId="0" fillId="0" borderId="0" xfId="0" applyFill="1" applyAlignment="1"/>
    <xf numFmtId="0" fontId="4" fillId="0" borderId="0" xfId="0" applyFont="1" applyFill="1" applyAlignment="1"/>
    <xf numFmtId="11" fontId="4" fillId="0" borderId="0" xfId="0" applyNumberFormat="1" applyFont="1" applyFill="1" applyAlignment="1">
      <alignment vertical="center"/>
    </xf>
    <xf numFmtId="11" fontId="0" fillId="0" borderId="0" xfId="0" applyNumberFormat="1" applyFill="1" applyAlignment="1">
      <alignment vertical="center"/>
    </xf>
    <xf numFmtId="11" fontId="5" fillId="0" borderId="0" xfId="0" applyNumberFormat="1" applyFont="1" applyFill="1" applyAlignment="1"/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179" fontId="0" fillId="0" borderId="0" xfId="0" applyNumberFormat="1" applyFill="1" applyAlignment="1"/>
    <xf numFmtId="180" fontId="4" fillId="0" borderId="0" xfId="0" applyNumberFormat="1" applyFont="1" applyFill="1" applyAlignment="1"/>
    <xf numFmtId="0" fontId="10" fillId="0" borderId="0" xfId="0" applyFont="1" applyFill="1" applyAlignment="1"/>
    <xf numFmtId="180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1" xfId="0" applyFill="1" applyBorder="1" applyAlignment="1"/>
    <xf numFmtId="0" fontId="0" fillId="0" borderId="1" xfId="0" applyFill="1" applyBorder="1" applyAlignment="1">
      <alignment horizontal="right"/>
    </xf>
    <xf numFmtId="11" fontId="0" fillId="0" borderId="1" xfId="0" applyNumberFormat="1" applyFill="1" applyBorder="1" applyAlignment="1">
      <alignment vertical="center"/>
    </xf>
    <xf numFmtId="11" fontId="5" fillId="0" borderId="1" xfId="0" applyNumberFormat="1" applyFont="1" applyFill="1" applyBorder="1" applyAlignment="1"/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/>
    <xf numFmtId="0" fontId="9" fillId="0" borderId="1" xfId="0" applyFont="1" applyFill="1" applyBorder="1" applyAlignment="1"/>
    <xf numFmtId="0" fontId="9" fillId="0" borderId="0" xfId="0" applyFont="1" applyFill="1" applyAlignment="1"/>
    <xf numFmtId="179" fontId="0" fillId="0" borderId="0" xfId="0" applyNumberFormat="1" applyFill="1" applyAlignment="1">
      <alignment horizontal="right"/>
    </xf>
    <xf numFmtId="180" fontId="0" fillId="0" borderId="0" xfId="0" applyNumberFormat="1" applyFill="1" applyAlignment="1">
      <alignment horizontal="right"/>
    </xf>
    <xf numFmtId="11" fontId="0" fillId="0" borderId="0" xfId="0" applyNumberFormat="1" applyFill="1" applyAlignment="1"/>
    <xf numFmtId="178" fontId="0" fillId="0" borderId="0" xfId="0" applyNumberFormat="1" applyFill="1" applyAlignment="1"/>
    <xf numFmtId="11" fontId="8" fillId="0" borderId="0" xfId="3" applyNumberFormat="1" applyFill="1" applyAlignment="1"/>
    <xf numFmtId="176" fontId="0" fillId="0" borderId="0" xfId="0" applyNumberFormat="1" applyFill="1" applyAlignment="1">
      <alignment vertical="center"/>
    </xf>
    <xf numFmtId="179" fontId="0" fillId="0" borderId="1" xfId="0" applyNumberFormat="1" applyFill="1" applyBorder="1" applyAlignment="1"/>
    <xf numFmtId="180" fontId="0" fillId="0" borderId="1" xfId="0" applyNumberFormat="1" applyFill="1" applyBorder="1" applyAlignment="1"/>
    <xf numFmtId="0" fontId="0" fillId="0" borderId="1" xfId="0" applyFill="1" applyBorder="1">
      <alignment vertical="center"/>
    </xf>
    <xf numFmtId="11" fontId="0" fillId="0" borderId="1" xfId="0" applyNumberFormat="1" applyFill="1" applyBorder="1" applyAlignment="1"/>
    <xf numFmtId="178" fontId="0" fillId="0" borderId="1" xfId="0" applyNumberFormat="1" applyFill="1" applyBorder="1" applyAlignment="1"/>
    <xf numFmtId="179" fontId="0" fillId="0" borderId="0" xfId="0" applyNumberFormat="1" applyFill="1" applyBorder="1" applyAlignment="1">
      <alignment horizontal="right"/>
    </xf>
    <xf numFmtId="180" fontId="0" fillId="0" borderId="0" xfId="0" applyNumberFormat="1" applyFill="1" applyBorder="1" applyAlignment="1">
      <alignment horizontal="right"/>
    </xf>
  </cellXfs>
  <cellStyles count="4">
    <cellStyle name="ハイパーリンク" xfId="1" builtinId="8" hidden="1"/>
    <cellStyle name="悪い" xfId="3" builtinId="27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O39"/>
  <sheetViews>
    <sheetView tabSelected="1" topLeftCell="CD1" workbookViewId="0">
      <pane ySplit="1" topLeftCell="A2" activePane="bottomLeft" state="frozen"/>
      <selection activeCell="Z1" sqref="Z1"/>
      <selection pane="bottomLeft" activeCell="B12" sqref="B12"/>
    </sheetView>
  </sheetViews>
  <sheetFormatPr baseColWidth="12" defaultColWidth="8.83203125" defaultRowHeight="14" x14ac:dyDescent="0.15"/>
  <cols>
    <col min="1" max="1" width="11" style="19" customWidth="1"/>
    <col min="2" max="2" width="8.83203125" style="19"/>
    <col min="3" max="3" width="11" style="19" customWidth="1"/>
    <col min="4" max="4" width="10" style="19" bestFit="1" customWidth="1"/>
    <col min="5" max="5" width="10.33203125" style="19" customWidth="1"/>
    <col min="6" max="6" width="11.1640625" style="19" customWidth="1"/>
    <col min="7" max="7" width="11" style="19" bestFit="1" customWidth="1"/>
    <col min="8" max="8" width="10.83203125" style="19" customWidth="1"/>
    <col min="9" max="45" width="8.83203125" style="19"/>
    <col min="46" max="47" width="10.1640625" style="19" customWidth="1"/>
    <col min="48" max="74" width="8.83203125" style="19"/>
    <col min="75" max="75" width="10.5" style="19" customWidth="1"/>
    <col min="76" max="76" width="12.83203125" style="19" customWidth="1"/>
    <col min="77" max="77" width="10.33203125" style="19" customWidth="1"/>
    <col min="78" max="16384" width="8.83203125" style="19"/>
  </cols>
  <sheetData>
    <row r="1" spans="1:171" ht="15" x14ac:dyDescent="0.15">
      <c r="A1" s="1" t="s">
        <v>212</v>
      </c>
      <c r="B1" s="1" t="s">
        <v>0</v>
      </c>
      <c r="C1" s="1" t="s">
        <v>89</v>
      </c>
      <c r="D1" s="1" t="s">
        <v>90</v>
      </c>
      <c r="E1" s="1" t="s">
        <v>91</v>
      </c>
      <c r="F1" s="1"/>
      <c r="G1" s="1" t="s">
        <v>91</v>
      </c>
      <c r="H1" s="1" t="s">
        <v>92</v>
      </c>
      <c r="I1" s="1" t="s">
        <v>93</v>
      </c>
      <c r="J1" s="1" t="s">
        <v>94</v>
      </c>
      <c r="K1" s="1" t="s">
        <v>95</v>
      </c>
      <c r="L1" s="8" t="s">
        <v>96</v>
      </c>
      <c r="M1" s="1" t="s">
        <v>97</v>
      </c>
      <c r="N1" s="8" t="s">
        <v>98</v>
      </c>
      <c r="O1" s="1" t="s">
        <v>99</v>
      </c>
      <c r="P1" s="11" t="s">
        <v>100</v>
      </c>
      <c r="Q1" s="11" t="s">
        <v>101</v>
      </c>
      <c r="R1" s="1" t="s">
        <v>102</v>
      </c>
      <c r="S1" s="1" t="s">
        <v>103</v>
      </c>
      <c r="T1" s="1" t="s">
        <v>104</v>
      </c>
      <c r="U1" s="1"/>
      <c r="V1" s="18" t="s">
        <v>1</v>
      </c>
      <c r="W1" s="18" t="s">
        <v>2</v>
      </c>
      <c r="X1" s="18" t="s">
        <v>3</v>
      </c>
      <c r="Y1" s="19" t="s">
        <v>4</v>
      </c>
      <c r="Z1" s="19" t="s">
        <v>5</v>
      </c>
      <c r="AA1" s="18" t="s">
        <v>6</v>
      </c>
      <c r="AB1" s="18"/>
      <c r="AC1" s="18"/>
      <c r="AD1" s="18" t="s">
        <v>7</v>
      </c>
      <c r="AE1" s="18" t="s">
        <v>8</v>
      </c>
      <c r="AF1" s="18" t="s">
        <v>9</v>
      </c>
      <c r="AG1" s="18" t="s">
        <v>10</v>
      </c>
      <c r="AH1" s="18" t="s">
        <v>11</v>
      </c>
      <c r="AI1" s="18" t="s">
        <v>12</v>
      </c>
      <c r="AJ1" s="18" t="s">
        <v>13</v>
      </c>
      <c r="AK1" s="18" t="s">
        <v>14</v>
      </c>
      <c r="AL1" s="18" t="s">
        <v>15</v>
      </c>
      <c r="AM1" s="18" t="s">
        <v>16</v>
      </c>
      <c r="AN1" s="18" t="s">
        <v>17</v>
      </c>
      <c r="AO1" s="18" t="s">
        <v>18</v>
      </c>
      <c r="AP1" s="18" t="s">
        <v>19</v>
      </c>
      <c r="AQ1" s="18" t="s">
        <v>20</v>
      </c>
      <c r="AR1" s="18" t="s">
        <v>21</v>
      </c>
      <c r="AS1" s="18" t="s">
        <v>22</v>
      </c>
      <c r="AT1" s="18" t="s">
        <v>23</v>
      </c>
      <c r="AU1" s="18" t="s">
        <v>24</v>
      </c>
      <c r="AV1" s="18" t="s">
        <v>25</v>
      </c>
      <c r="AW1" s="18" t="s">
        <v>26</v>
      </c>
      <c r="AX1" s="18" t="s">
        <v>27</v>
      </c>
      <c r="AY1" s="18" t="s">
        <v>28</v>
      </c>
      <c r="AZ1" s="18" t="s">
        <v>29</v>
      </c>
      <c r="BA1" s="18" t="s">
        <v>30</v>
      </c>
      <c r="BB1" s="18" t="s">
        <v>31</v>
      </c>
      <c r="BC1" s="18" t="s">
        <v>32</v>
      </c>
      <c r="BD1" s="18" t="s">
        <v>33</v>
      </c>
      <c r="BE1" s="18" t="s">
        <v>34</v>
      </c>
      <c r="BF1" s="18" t="s">
        <v>35</v>
      </c>
      <c r="BG1" s="18" t="s">
        <v>36</v>
      </c>
      <c r="BH1" s="19" t="s">
        <v>37</v>
      </c>
      <c r="BI1" s="19" t="s">
        <v>38</v>
      </c>
      <c r="BJ1" s="19" t="s">
        <v>39</v>
      </c>
      <c r="BK1" s="19" t="s">
        <v>40</v>
      </c>
      <c r="BL1" s="19" t="s">
        <v>41</v>
      </c>
      <c r="BN1" s="19" t="s">
        <v>209</v>
      </c>
      <c r="BO1" s="20" t="s">
        <v>42</v>
      </c>
      <c r="BP1" s="20" t="s">
        <v>43</v>
      </c>
      <c r="BQ1" s="20" t="s">
        <v>44</v>
      </c>
      <c r="BR1" s="20" t="s">
        <v>45</v>
      </c>
      <c r="BS1" s="20" t="s">
        <v>46</v>
      </c>
      <c r="BT1" s="20" t="s">
        <v>47</v>
      </c>
      <c r="BU1" s="20" t="s">
        <v>48</v>
      </c>
      <c r="BV1" s="20" t="s">
        <v>49</v>
      </c>
      <c r="BW1" s="20" t="s">
        <v>50</v>
      </c>
      <c r="BX1" s="20" t="s">
        <v>51</v>
      </c>
      <c r="BY1" s="20" t="s">
        <v>52</v>
      </c>
      <c r="BZ1" s="20" t="s">
        <v>53</v>
      </c>
      <c r="CA1" s="20" t="s">
        <v>54</v>
      </c>
      <c r="CB1" s="20" t="s">
        <v>55</v>
      </c>
      <c r="CC1" s="19" t="s">
        <v>56</v>
      </c>
      <c r="CD1" s="19" t="s">
        <v>57</v>
      </c>
      <c r="CE1" s="19" t="s">
        <v>58</v>
      </c>
      <c r="CF1" s="19" t="s">
        <v>59</v>
      </c>
      <c r="CG1" s="19" t="s">
        <v>60</v>
      </c>
      <c r="CH1" s="19" t="s">
        <v>61</v>
      </c>
      <c r="CI1" s="19" t="s">
        <v>62</v>
      </c>
      <c r="CJ1" s="19" t="s">
        <v>63</v>
      </c>
      <c r="CK1" s="19" t="s">
        <v>64</v>
      </c>
      <c r="CL1" s="19" t="s">
        <v>65</v>
      </c>
      <c r="CM1" s="19" t="s">
        <v>66</v>
      </c>
      <c r="CN1" s="19" t="s">
        <v>67</v>
      </c>
      <c r="CO1" s="19" t="s">
        <v>68</v>
      </c>
      <c r="CQ1" s="19" t="s">
        <v>88</v>
      </c>
      <c r="CR1" s="21" t="s">
        <v>69</v>
      </c>
      <c r="CS1" s="21" t="s">
        <v>70</v>
      </c>
      <c r="CT1" s="21"/>
      <c r="CU1" s="22" t="s">
        <v>3</v>
      </c>
      <c r="CV1" s="22" t="s">
        <v>4</v>
      </c>
      <c r="CW1" s="22" t="s">
        <v>5</v>
      </c>
      <c r="CX1" s="22" t="s">
        <v>6</v>
      </c>
      <c r="CY1" s="22"/>
      <c r="CZ1" s="22" t="s">
        <v>71</v>
      </c>
      <c r="DA1" s="22" t="s">
        <v>7</v>
      </c>
      <c r="DB1" s="22" t="s">
        <v>8</v>
      </c>
      <c r="DC1" s="22" t="s">
        <v>72</v>
      </c>
      <c r="DD1" s="22" t="s">
        <v>73</v>
      </c>
      <c r="DE1" s="22" t="s">
        <v>74</v>
      </c>
      <c r="DF1" s="22" t="s">
        <v>75</v>
      </c>
      <c r="DG1" s="22" t="s">
        <v>9</v>
      </c>
      <c r="DH1" s="22" t="s">
        <v>10</v>
      </c>
      <c r="DI1" s="22" t="s">
        <v>11</v>
      </c>
      <c r="DJ1" s="22" t="s">
        <v>12</v>
      </c>
      <c r="DK1" s="22" t="s">
        <v>13</v>
      </c>
      <c r="DL1" s="22" t="s">
        <v>76</v>
      </c>
      <c r="DM1" s="22"/>
      <c r="DN1" s="22" t="s">
        <v>77</v>
      </c>
      <c r="DO1" s="22" t="s">
        <v>78</v>
      </c>
      <c r="DP1" s="22" t="s">
        <v>79</v>
      </c>
      <c r="DQ1" s="22" t="s">
        <v>80</v>
      </c>
      <c r="DR1" s="22" t="s">
        <v>81</v>
      </c>
      <c r="DS1" s="22" t="s">
        <v>82</v>
      </c>
      <c r="DT1" s="22"/>
      <c r="DU1" s="22" t="s">
        <v>83</v>
      </c>
      <c r="DV1" s="22" t="s">
        <v>14</v>
      </c>
      <c r="DW1" s="22" t="s">
        <v>15</v>
      </c>
      <c r="DX1" s="22" t="s">
        <v>16</v>
      </c>
      <c r="DY1" s="22" t="s">
        <v>17</v>
      </c>
      <c r="DZ1" s="22" t="s">
        <v>18</v>
      </c>
      <c r="EA1" s="22" t="s">
        <v>19</v>
      </c>
      <c r="EB1" s="22"/>
      <c r="EC1" s="22" t="s">
        <v>84</v>
      </c>
      <c r="ED1" s="22" t="s">
        <v>20</v>
      </c>
      <c r="EE1" s="22" t="s">
        <v>85</v>
      </c>
      <c r="EF1" s="22" t="s">
        <v>22</v>
      </c>
      <c r="EG1" s="22" t="s">
        <v>23</v>
      </c>
      <c r="EH1" s="22" t="s">
        <v>24</v>
      </c>
      <c r="EI1" s="22" t="s">
        <v>25</v>
      </c>
      <c r="EJ1" s="22" t="s">
        <v>26</v>
      </c>
      <c r="EK1" s="22" t="s">
        <v>27</v>
      </c>
      <c r="EL1" s="22" t="s">
        <v>28</v>
      </c>
      <c r="EM1" s="22" t="s">
        <v>29</v>
      </c>
      <c r="EN1" s="22" t="s">
        <v>30</v>
      </c>
      <c r="EO1" s="22"/>
      <c r="EP1" s="22" t="s">
        <v>86</v>
      </c>
      <c r="EQ1" s="22" t="s">
        <v>33</v>
      </c>
      <c r="ER1" s="22" t="s">
        <v>34</v>
      </c>
      <c r="ES1" s="22" t="s">
        <v>35</v>
      </c>
      <c r="ET1" s="22" t="s">
        <v>36</v>
      </c>
      <c r="EU1" s="22"/>
      <c r="EV1" s="22" t="s">
        <v>87</v>
      </c>
      <c r="EW1" s="22" t="s">
        <v>37</v>
      </c>
      <c r="EX1" s="22" t="s">
        <v>38</v>
      </c>
      <c r="EY1" s="22"/>
      <c r="EZ1" s="22" t="s">
        <v>39</v>
      </c>
      <c r="FA1" s="22" t="s">
        <v>40</v>
      </c>
      <c r="FB1" s="22" t="s">
        <v>41</v>
      </c>
      <c r="FC1" s="22"/>
      <c r="FD1" s="22" t="s">
        <v>37</v>
      </c>
      <c r="FE1" s="22" t="s">
        <v>38</v>
      </c>
      <c r="FF1" s="22" t="s">
        <v>39</v>
      </c>
      <c r="FG1" s="22" t="s">
        <v>40</v>
      </c>
      <c r="FH1" s="22" t="s">
        <v>41</v>
      </c>
      <c r="FI1" s="22"/>
      <c r="FJ1" s="22"/>
      <c r="FK1" s="22"/>
      <c r="FL1" s="22"/>
      <c r="FM1" s="22"/>
      <c r="FN1" s="22"/>
      <c r="FO1" s="22"/>
    </row>
    <row r="2" spans="1:171" ht="15" x14ac:dyDescent="0.15">
      <c r="A2" s="1" t="s">
        <v>210</v>
      </c>
      <c r="B2" s="1">
        <v>71</v>
      </c>
      <c r="C2" s="1" t="s">
        <v>105</v>
      </c>
      <c r="D2" s="1">
        <v>12</v>
      </c>
      <c r="E2" s="1" t="s">
        <v>106</v>
      </c>
      <c r="F2" s="1" t="s">
        <v>107</v>
      </c>
      <c r="G2" s="1" t="s">
        <v>108</v>
      </c>
      <c r="H2" s="1" t="s">
        <v>109</v>
      </c>
      <c r="I2" s="1" t="s">
        <v>110</v>
      </c>
      <c r="J2" s="6">
        <v>246.70000000000002</v>
      </c>
      <c r="K2" s="6">
        <v>73.900000000000006</v>
      </c>
      <c r="L2" s="23">
        <f t="shared" ref="L2:L38" si="0">(K2/J2)*100</f>
        <v>29.955411430887718</v>
      </c>
      <c r="M2" s="6">
        <v>79</v>
      </c>
      <c r="N2" s="23">
        <f t="shared" ref="N2:N38" si="1">(M2/J2)*100</f>
        <v>32.022699635184431</v>
      </c>
      <c r="O2" s="6">
        <v>870</v>
      </c>
      <c r="P2" s="24">
        <f t="shared" ref="P2:P38" si="2">(((K2*4)/(O2*3.14))^(1/2))*(1/1000)</f>
        <v>3.2894838953143946E-4</v>
      </c>
      <c r="Q2" s="24">
        <f t="shared" ref="Q2:Q38" si="3">(((M2*4)/(O2*3.14))^(1/2))*(1/1000)</f>
        <v>3.4010975692128651E-4</v>
      </c>
      <c r="R2" s="1" t="s">
        <v>111</v>
      </c>
      <c r="S2" s="1" t="s">
        <v>111</v>
      </c>
      <c r="T2" s="1" t="s">
        <v>111</v>
      </c>
      <c r="U2" s="1"/>
      <c r="V2" s="1">
        <v>11.36</v>
      </c>
      <c r="W2" s="1">
        <v>4.03</v>
      </c>
      <c r="X2" s="19">
        <v>246.70000000000002</v>
      </c>
      <c r="Y2" s="19">
        <v>196.3</v>
      </c>
      <c r="Z2" s="19">
        <v>9.3460000000000001</v>
      </c>
      <c r="AA2" s="4">
        <v>2.639E-2</v>
      </c>
      <c r="AB2" s="4"/>
      <c r="AC2" s="4"/>
      <c r="AD2" s="4">
        <v>0.22969999999999999</v>
      </c>
      <c r="AE2" s="4">
        <v>1.9789999999999999E-2</v>
      </c>
      <c r="AF2" s="4">
        <v>616.6</v>
      </c>
      <c r="AG2" s="4">
        <v>45.74</v>
      </c>
      <c r="AH2" s="4">
        <v>1.161</v>
      </c>
      <c r="AI2" s="4">
        <v>1.8430000000000001E-4</v>
      </c>
      <c r="AJ2" s="4">
        <v>0.93879999999999997</v>
      </c>
      <c r="AK2" s="4">
        <v>5.6180000000000001E-2</v>
      </c>
      <c r="AL2" s="4">
        <v>104.8</v>
      </c>
      <c r="AM2" s="4">
        <v>-134.30000000000001</v>
      </c>
      <c r="AN2" s="4">
        <v>-389600000</v>
      </c>
      <c r="AO2" s="4">
        <v>0.14460000000000001</v>
      </c>
      <c r="AP2" s="4">
        <v>0.2233</v>
      </c>
      <c r="AQ2" s="4">
        <f>AP2*1000000</f>
        <v>223300</v>
      </c>
      <c r="AR2" s="4">
        <f>AQ2*1000000</f>
        <v>223300000000</v>
      </c>
      <c r="AS2" s="4">
        <v>0.11459999999999999</v>
      </c>
      <c r="AT2" s="4">
        <v>5.9909999999999998E-2</v>
      </c>
      <c r="AU2" s="4">
        <v>670.3</v>
      </c>
      <c r="AV2" s="4">
        <v>557.5</v>
      </c>
      <c r="AW2" s="4">
        <v>117.8</v>
      </c>
      <c r="AX2" s="4">
        <v>16.989999999999998</v>
      </c>
      <c r="AY2" s="4">
        <v>254.7</v>
      </c>
      <c r="AZ2" s="4">
        <v>677.2</v>
      </c>
      <c r="BA2" s="4">
        <v>3.612E-4</v>
      </c>
      <c r="BB2" s="4">
        <f>AO2*AT2</f>
        <v>8.6629859999999993E-3</v>
      </c>
      <c r="BC2" s="4">
        <f>AP2/AR2</f>
        <v>9.9999999999999998E-13</v>
      </c>
      <c r="BD2" s="4">
        <v>0.25650000000000001</v>
      </c>
      <c r="BE2" s="4">
        <v>0.4052</v>
      </c>
      <c r="BF2" s="4">
        <v>0.46289999999999998</v>
      </c>
      <c r="BG2" s="4">
        <v>2.6159999999999998E-3</v>
      </c>
      <c r="BH2" s="19">
        <v>25.209999999999997</v>
      </c>
      <c r="BI2" s="19">
        <v>15.749999999999998</v>
      </c>
      <c r="BJ2" s="19">
        <v>9.3490000000000002</v>
      </c>
      <c r="BK2" s="19">
        <v>3.2360000000000002</v>
      </c>
      <c r="BL2" s="19">
        <v>1.8939999999999999</v>
      </c>
      <c r="BO2" s="5">
        <v>2.6539999999999999</v>
      </c>
      <c r="BP2" s="5">
        <v>0.21879999999999999</v>
      </c>
      <c r="BQ2" s="5">
        <v>602.5</v>
      </c>
      <c r="BR2" s="5">
        <v>735</v>
      </c>
      <c r="BS2" s="5">
        <v>1.2130000000000001</v>
      </c>
      <c r="BT2" s="5">
        <v>5.524E-5</v>
      </c>
      <c r="BU2" s="5">
        <v>0.28139999999999998</v>
      </c>
      <c r="BV2" s="5">
        <v>9.9179999999999993</v>
      </c>
      <c r="BW2" s="5">
        <v>-980.8</v>
      </c>
      <c r="BX2" s="5">
        <v>90.16</v>
      </c>
      <c r="BY2" s="5">
        <v>65810000000000</v>
      </c>
      <c r="BZ2" s="5">
        <v>29.51</v>
      </c>
      <c r="CA2" s="5">
        <v>37.94</v>
      </c>
      <c r="CB2" s="5">
        <v>3.7230000000000003</v>
      </c>
      <c r="CC2" s="19">
        <v>5.625</v>
      </c>
      <c r="CD2" s="19">
        <v>0.46810000000000002</v>
      </c>
      <c r="CE2" s="19">
        <v>0.251</v>
      </c>
      <c r="CF2" s="19">
        <v>610.9</v>
      </c>
      <c r="CG2" s="19">
        <v>556.6</v>
      </c>
      <c r="CH2" s="19">
        <v>136.69999999999999</v>
      </c>
      <c r="CI2" s="19">
        <v>1.1819999999999999</v>
      </c>
      <c r="CJ2" s="19">
        <v>966</v>
      </c>
      <c r="CK2" s="19">
        <v>0.66186666666666671</v>
      </c>
      <c r="CL2" s="19">
        <v>0.25650000000000001</v>
      </c>
      <c r="CM2" s="19">
        <v>0.4052</v>
      </c>
      <c r="CN2" s="19">
        <v>0.47170000000000001</v>
      </c>
      <c r="CO2" s="19">
        <v>0.1079</v>
      </c>
      <c r="CR2" s="1">
        <v>19</v>
      </c>
      <c r="CS2" s="1">
        <v>42</v>
      </c>
      <c r="CT2" s="1"/>
      <c r="CU2" s="25">
        <v>2.4670000000000001E-7</v>
      </c>
      <c r="CV2" s="25">
        <v>1.963E-4</v>
      </c>
      <c r="CW2" s="25">
        <v>9.346E-6</v>
      </c>
      <c r="CX2" s="25">
        <v>2.639E-2</v>
      </c>
      <c r="CY2" s="1"/>
      <c r="CZ2" s="1"/>
      <c r="DA2" s="25">
        <v>0.2442</v>
      </c>
      <c r="DB2" s="25">
        <v>1.9529999999999999E-2</v>
      </c>
      <c r="DC2" s="25">
        <v>2.028E-4</v>
      </c>
      <c r="DD2" s="25">
        <v>664.9</v>
      </c>
      <c r="DE2" s="25">
        <v>1.1919999999999999E-3</v>
      </c>
      <c r="DF2" s="25">
        <v>0.99860000000000004</v>
      </c>
      <c r="DG2" s="25">
        <v>335.4</v>
      </c>
      <c r="DH2" s="25">
        <v>48.04</v>
      </c>
      <c r="DI2" s="25">
        <v>1.1870000000000001</v>
      </c>
      <c r="DJ2" s="25">
        <v>1.8310000000000001E-4</v>
      </c>
      <c r="DK2" s="25">
        <v>0.93289999999999995</v>
      </c>
      <c r="DL2" s="25">
        <v>5.8319999999999997E-4</v>
      </c>
      <c r="DM2" s="1"/>
      <c r="DN2" s="1"/>
      <c r="DO2" s="25">
        <v>2.7239999999999999E-3</v>
      </c>
      <c r="DP2" s="25">
        <v>1.7229999999999999E-4</v>
      </c>
      <c r="DQ2" s="25">
        <v>1.7659999999999999E-12</v>
      </c>
      <c r="DR2" s="25">
        <v>1.1900000000000001E-2</v>
      </c>
      <c r="DS2" s="25">
        <v>3295000000</v>
      </c>
      <c r="DT2" s="1"/>
      <c r="DU2" s="1"/>
      <c r="DV2" s="25">
        <v>1.3140000000000001E-2</v>
      </c>
      <c r="DW2" s="25">
        <v>26.06</v>
      </c>
      <c r="DX2" s="25">
        <v>-33.65</v>
      </c>
      <c r="DY2" s="25">
        <v>-24600000</v>
      </c>
      <c r="DZ2" s="25">
        <v>6.5479999999999997E-2</v>
      </c>
      <c r="EA2" s="25">
        <v>0.1037</v>
      </c>
      <c r="EB2" s="1"/>
      <c r="EC2" s="1"/>
      <c r="ED2" s="25">
        <v>4.7509999999999999E-6</v>
      </c>
      <c r="EE2" s="25">
        <v>4.5970000000000002E-6</v>
      </c>
      <c r="EF2" s="25">
        <v>5.4760000000000003E-2</v>
      </c>
      <c r="EG2" s="25">
        <v>3.124E-2</v>
      </c>
      <c r="EH2" s="25">
        <v>359</v>
      </c>
      <c r="EI2" s="25">
        <v>309.39999999999998</v>
      </c>
      <c r="EJ2" s="25">
        <v>50.7</v>
      </c>
      <c r="EK2" s="25">
        <v>32.03</v>
      </c>
      <c r="EL2" s="25">
        <v>53.47</v>
      </c>
      <c r="EM2" s="25">
        <v>360.6</v>
      </c>
      <c r="EN2" s="25">
        <v>9.3809999999999998E-5</v>
      </c>
      <c r="EO2" s="1"/>
      <c r="EP2" s="1"/>
      <c r="EQ2" s="25">
        <v>0.17469999999999999</v>
      </c>
      <c r="ER2" s="25">
        <v>0.27510000000000001</v>
      </c>
      <c r="ES2" s="25">
        <v>0.31409999999999999</v>
      </c>
      <c r="ET2" s="25">
        <v>1.242E-3</v>
      </c>
      <c r="EU2" s="1"/>
      <c r="EV2" s="1"/>
      <c r="EW2" s="25">
        <v>1.5209999999999999E-8</v>
      </c>
      <c r="EX2" s="25">
        <v>8.872E-9</v>
      </c>
      <c r="EY2" s="26">
        <f t="shared" ref="EY2:EY24" si="4">EX2*1000000000</f>
        <v>8.8719999999999999</v>
      </c>
      <c r="EZ2" s="25">
        <v>4.4400000000000004E-9</v>
      </c>
      <c r="FA2" s="25">
        <v>1.943E-9</v>
      </c>
      <c r="FB2" s="25">
        <v>1.73E-9</v>
      </c>
      <c r="FC2" s="1"/>
      <c r="FD2" s="25">
        <f>EW2*1000000000</f>
        <v>15.209999999999999</v>
      </c>
      <c r="FE2" s="25">
        <f>EX2*1000000000</f>
        <v>8.8719999999999999</v>
      </c>
      <c r="FF2" s="25">
        <f t="shared" ref="FF2:FH17" si="5">EZ2*1000000000</f>
        <v>4.4400000000000004</v>
      </c>
      <c r="FG2" s="25">
        <f t="shared" si="5"/>
        <v>1.9430000000000001</v>
      </c>
      <c r="FH2" s="25">
        <f t="shared" si="5"/>
        <v>1.73</v>
      </c>
    </row>
    <row r="3" spans="1:171" ht="15" x14ac:dyDescent="0.15">
      <c r="A3" s="1" t="s">
        <v>210</v>
      </c>
      <c r="B3" s="1">
        <v>66</v>
      </c>
      <c r="C3" s="1" t="s">
        <v>105</v>
      </c>
      <c r="D3" s="1">
        <v>12</v>
      </c>
      <c r="E3" s="1" t="s">
        <v>112</v>
      </c>
      <c r="F3" s="1" t="s">
        <v>114</v>
      </c>
      <c r="G3" s="1" t="s">
        <v>115</v>
      </c>
      <c r="H3" s="1" t="s">
        <v>117</v>
      </c>
      <c r="I3" s="1" t="s">
        <v>117</v>
      </c>
      <c r="J3" s="6">
        <v>39.17</v>
      </c>
      <c r="K3" s="6">
        <v>17.2</v>
      </c>
      <c r="L3" s="23">
        <f t="shared" si="0"/>
        <v>43.911156497319375</v>
      </c>
      <c r="M3" s="6">
        <v>17.2</v>
      </c>
      <c r="N3" s="23">
        <f t="shared" si="1"/>
        <v>43.911156497319375</v>
      </c>
      <c r="O3" s="6">
        <v>260</v>
      </c>
      <c r="P3" s="24">
        <f t="shared" si="2"/>
        <v>2.9029711587028658E-4</v>
      </c>
      <c r="Q3" s="24">
        <f t="shared" si="3"/>
        <v>2.9029711587028658E-4</v>
      </c>
      <c r="R3" s="1" t="s">
        <v>118</v>
      </c>
      <c r="S3" s="1" t="s">
        <v>118</v>
      </c>
      <c r="T3" s="1" t="s">
        <v>118</v>
      </c>
      <c r="U3" s="1"/>
      <c r="V3" s="1">
        <v>6.29</v>
      </c>
      <c r="W3" s="1">
        <v>2.5299999999999998</v>
      </c>
      <c r="X3" s="19">
        <v>39.17</v>
      </c>
      <c r="Y3" s="19">
        <v>60.11</v>
      </c>
      <c r="Z3" s="19">
        <v>5.4319999999999995</v>
      </c>
      <c r="AA3" s="4">
        <v>7.2100000000000003E-3</v>
      </c>
      <c r="AB3" s="4"/>
      <c r="AC3" s="4"/>
      <c r="AD3" s="4">
        <v>6.8159999999999998E-2</v>
      </c>
      <c r="AE3" s="4">
        <v>1.4710000000000001E-2</v>
      </c>
      <c r="AF3" s="4">
        <v>303.8</v>
      </c>
      <c r="AG3" s="4">
        <v>11.14</v>
      </c>
      <c r="AH3" s="4">
        <v>0.4632</v>
      </c>
      <c r="AI3" s="4">
        <v>5.4830000000000002E-5</v>
      </c>
      <c r="AJ3" s="4">
        <v>0.91210000000000002</v>
      </c>
      <c r="AK3" s="4">
        <v>1.9269999999999999E-3</v>
      </c>
      <c r="AL3" s="4">
        <v>7.3650000000000002</v>
      </c>
      <c r="AM3" s="4">
        <v>-10.7</v>
      </c>
      <c r="AN3" s="4">
        <v>-148000</v>
      </c>
      <c r="AO3" s="4">
        <v>2.0070000000000001E-2</v>
      </c>
      <c r="AP3" s="4">
        <v>4.1919999999999999E-2</v>
      </c>
      <c r="AQ3" s="4">
        <f t="shared" ref="AQ3:AR38" si="6">AP3*1000000</f>
        <v>41920</v>
      </c>
      <c r="AR3" s="4">
        <f t="shared" si="6"/>
        <v>41920000000</v>
      </c>
      <c r="AS3" s="4">
        <v>0.12989999999999999</v>
      </c>
      <c r="AT3" s="4">
        <v>9.0370000000000006E-2</v>
      </c>
      <c r="AU3" s="4">
        <v>316</v>
      </c>
      <c r="AV3" s="4">
        <v>298.10000000000002</v>
      </c>
      <c r="AW3" s="4">
        <v>22.57</v>
      </c>
      <c r="AX3" s="4">
        <v>2.5350000000000001</v>
      </c>
      <c r="AY3" s="4">
        <v>170.8</v>
      </c>
      <c r="AZ3" s="4">
        <v>324.89999999999998</v>
      </c>
      <c r="BA3" s="4">
        <v>9.6310000000000005E-5</v>
      </c>
      <c r="BB3" s="4">
        <f t="shared" ref="BB3:BB38" si="7">AO3*AT3</f>
        <v>1.8137259000000003E-3</v>
      </c>
      <c r="BC3" s="4">
        <f t="shared" ref="BC3:BC38" si="8">AP3/AR3</f>
        <v>9.9999999999999998E-13</v>
      </c>
      <c r="BD3" s="4">
        <v>0.2661</v>
      </c>
      <c r="BE3" s="4">
        <v>0.1023</v>
      </c>
      <c r="BF3" s="4">
        <v>0.21740000000000001</v>
      </c>
      <c r="BG3" s="4">
        <v>8.1950000000000002E-4</v>
      </c>
      <c r="BH3" s="19">
        <v>2.15</v>
      </c>
      <c r="BI3" s="19">
        <v>1.1180000000000001</v>
      </c>
      <c r="BJ3" s="19">
        <v>1.1059999999999999</v>
      </c>
      <c r="BK3" s="19">
        <v>1.0439999999999998</v>
      </c>
      <c r="BL3" s="19">
        <v>0.89200000000000002</v>
      </c>
      <c r="BO3" s="5">
        <v>0.66510000000000002</v>
      </c>
      <c r="BP3" s="5">
        <v>0.14399999999999999</v>
      </c>
      <c r="BQ3" s="5">
        <v>297.89999999999998</v>
      </c>
      <c r="BR3" s="5">
        <v>184.1</v>
      </c>
      <c r="BS3" s="5">
        <v>0.46200000000000002</v>
      </c>
      <c r="BT3" s="5">
        <v>2.3819999999999999E-5</v>
      </c>
      <c r="BU3" s="5">
        <v>0.39629999999999999</v>
      </c>
      <c r="BV3" s="5">
        <v>2.9359999999999999</v>
      </c>
      <c r="BW3" s="5">
        <v>-20.76</v>
      </c>
      <c r="BX3" s="5">
        <v>-186.2</v>
      </c>
      <c r="BY3" s="5">
        <v>55100000000</v>
      </c>
      <c r="BZ3" s="5">
        <v>12.62</v>
      </c>
      <c r="CA3" s="5">
        <v>16.96</v>
      </c>
      <c r="CB3" s="5">
        <v>1.262</v>
      </c>
      <c r="CC3" s="19">
        <v>4.1740000000000004</v>
      </c>
      <c r="CD3" s="19">
        <v>9.1910000000000006E-2</v>
      </c>
      <c r="CE3" s="19">
        <v>0.1163</v>
      </c>
      <c r="CF3" s="19">
        <v>287.3</v>
      </c>
      <c r="CG3" s="19">
        <v>289.8</v>
      </c>
      <c r="CH3" s="19">
        <v>-5.2590000000000003</v>
      </c>
      <c r="CI3" s="19">
        <v>-1.179</v>
      </c>
      <c r="CJ3" s="19">
        <v>-15.57</v>
      </c>
      <c r="CK3" s="19">
        <v>0.30234786775275513</v>
      </c>
      <c r="CL3" s="19">
        <v>0.2661</v>
      </c>
      <c r="CM3" s="19">
        <v>0.1011</v>
      </c>
      <c r="CN3" s="19">
        <v>0.2117</v>
      </c>
      <c r="CO3" s="19">
        <v>4.1390000000000003E-2</v>
      </c>
      <c r="CR3" s="1">
        <v>28</v>
      </c>
      <c r="CS3" s="1">
        <v>58</v>
      </c>
      <c r="CT3" s="1"/>
      <c r="CU3" s="25">
        <v>3.9169999999999999E-8</v>
      </c>
      <c r="CV3" s="25">
        <v>6.0109999999999999E-5</v>
      </c>
      <c r="CW3" s="25">
        <v>5.4319999999999998E-6</v>
      </c>
      <c r="CX3" s="25">
        <v>7.2100000000000003E-3</v>
      </c>
      <c r="CY3" s="25"/>
      <c r="CZ3" s="25"/>
      <c r="DA3" s="25">
        <v>8.0570000000000003E-2</v>
      </c>
      <c r="DB3" s="25">
        <v>1.472E-2</v>
      </c>
      <c r="DC3" s="25">
        <v>3.114E-3</v>
      </c>
      <c r="DD3" s="25">
        <v>150.1</v>
      </c>
      <c r="DE3" s="25">
        <v>2.3800000000000002E-3</v>
      </c>
      <c r="DF3" s="25">
        <v>0.9839</v>
      </c>
      <c r="DG3" s="25">
        <v>160.69999999999999</v>
      </c>
      <c r="DH3" s="25">
        <v>12.93</v>
      </c>
      <c r="DI3" s="25">
        <v>0.47739999999999999</v>
      </c>
      <c r="DJ3" s="25">
        <v>5.9599999999999999E-5</v>
      </c>
      <c r="DK3" s="25">
        <v>0.99150000000000005</v>
      </c>
      <c r="DL3" s="25">
        <v>5.0429999999999995E-4</v>
      </c>
      <c r="DM3" s="25"/>
      <c r="DN3" s="25"/>
      <c r="DO3" s="25">
        <v>9.3599999999999998E-4</v>
      </c>
      <c r="DP3" s="25">
        <v>2.382E-3</v>
      </c>
      <c r="DQ3" s="25">
        <v>2.8380000000000001</v>
      </c>
      <c r="DR3" s="25">
        <v>-1.2389999999999999E-7</v>
      </c>
      <c r="DS3" s="25">
        <v>6.9700000000000003E-4</v>
      </c>
      <c r="DT3" s="25"/>
      <c r="DU3" s="25"/>
      <c r="DV3" s="25">
        <v>2.5329999999999998E-4</v>
      </c>
      <c r="DW3" s="25">
        <v>0.92600000000000005</v>
      </c>
      <c r="DX3" s="25">
        <v>-1.349</v>
      </c>
      <c r="DY3" s="25">
        <v>-1487</v>
      </c>
      <c r="DZ3" s="25">
        <v>5.9189999999999998E-3</v>
      </c>
      <c r="EA3" s="25">
        <v>1.153E-2</v>
      </c>
      <c r="EB3" s="25"/>
      <c r="EC3" s="25"/>
      <c r="ED3" s="25">
        <v>4.4089999999999996E-6</v>
      </c>
      <c r="EE3" s="25">
        <v>1.0270000000000001E-6</v>
      </c>
      <c r="EF3" s="25">
        <v>4.9279999999999997E-2</v>
      </c>
      <c r="EG3" s="25">
        <v>3.2849999999999997E-2</v>
      </c>
      <c r="EH3" s="25">
        <v>160.19999999999999</v>
      </c>
      <c r="EI3" s="25">
        <v>166</v>
      </c>
      <c r="EJ3" s="25">
        <v>-5.0460000000000003</v>
      </c>
      <c r="EK3" s="25">
        <v>-3.9350000000000001</v>
      </c>
      <c r="EL3" s="25">
        <v>-27.99</v>
      </c>
      <c r="EM3" s="25">
        <v>161.5</v>
      </c>
      <c r="EN3" s="25">
        <v>3.5099999999999999E-5</v>
      </c>
      <c r="EO3" s="25"/>
      <c r="EP3" s="25"/>
      <c r="EQ3" s="25">
        <v>0.161</v>
      </c>
      <c r="ER3" s="25">
        <v>6.157E-2</v>
      </c>
      <c r="ES3" s="25">
        <v>7.7270000000000005E-2</v>
      </c>
      <c r="ET3" s="25">
        <v>2.4479999999999999E-4</v>
      </c>
      <c r="EU3" s="25"/>
      <c r="EV3" s="25"/>
      <c r="EW3" s="25">
        <v>1.1120000000000001E-9</v>
      </c>
      <c r="EX3" s="25">
        <v>1.078E-9</v>
      </c>
      <c r="EY3" s="26">
        <f t="shared" si="4"/>
        <v>1.0780000000000001</v>
      </c>
      <c r="EZ3" s="25">
        <v>1.0230000000000001E-9</v>
      </c>
      <c r="FA3" s="25">
        <v>8.37E-10</v>
      </c>
      <c r="FB3" s="25">
        <v>5.2070000000000001E-11</v>
      </c>
      <c r="FC3" s="1"/>
      <c r="FD3" s="25">
        <f t="shared" ref="FD3:FE38" si="9">EW3*1000000000</f>
        <v>1.1120000000000001</v>
      </c>
      <c r="FE3" s="25">
        <f t="shared" si="9"/>
        <v>1.0780000000000001</v>
      </c>
      <c r="FF3" s="25">
        <f t="shared" si="5"/>
        <v>1.0230000000000001</v>
      </c>
      <c r="FG3" s="25">
        <f t="shared" si="5"/>
        <v>0.83699999999999997</v>
      </c>
      <c r="FH3" s="25">
        <f t="shared" si="5"/>
        <v>5.2069999999999998E-2</v>
      </c>
    </row>
    <row r="4" spans="1:171" ht="15" x14ac:dyDescent="0.15">
      <c r="A4" s="1" t="s">
        <v>210</v>
      </c>
      <c r="B4" s="1">
        <v>66</v>
      </c>
      <c r="C4" s="1" t="s">
        <v>120</v>
      </c>
      <c r="D4" s="1">
        <v>6</v>
      </c>
      <c r="E4" s="1" t="s">
        <v>122</v>
      </c>
      <c r="F4" s="1" t="s">
        <v>123</v>
      </c>
      <c r="G4" s="1" t="s">
        <v>124</v>
      </c>
      <c r="H4" s="1" t="s">
        <v>125</v>
      </c>
      <c r="I4" s="1" t="s">
        <v>125</v>
      </c>
      <c r="J4" s="6">
        <v>315.2</v>
      </c>
      <c r="K4" s="6">
        <v>70.900000000000006</v>
      </c>
      <c r="L4" s="23">
        <f t="shared" si="0"/>
        <v>22.493654822335028</v>
      </c>
      <c r="M4" s="6">
        <v>70.900000000000006</v>
      </c>
      <c r="N4" s="23">
        <f t="shared" si="1"/>
        <v>22.493654822335028</v>
      </c>
      <c r="O4" s="6">
        <v>1400</v>
      </c>
      <c r="P4" s="24">
        <f t="shared" si="2"/>
        <v>2.5399447594890107E-4</v>
      </c>
      <c r="Q4" s="24">
        <f t="shared" si="3"/>
        <v>2.5399447594890107E-4</v>
      </c>
      <c r="R4" s="1" t="s">
        <v>127</v>
      </c>
      <c r="S4" s="1" t="s">
        <v>128</v>
      </c>
      <c r="T4" s="1" t="s">
        <v>128</v>
      </c>
      <c r="U4" s="1"/>
      <c r="V4" s="1">
        <v>10.64</v>
      </c>
      <c r="W4" s="1">
        <v>5.39</v>
      </c>
      <c r="X4" s="19">
        <v>315.2</v>
      </c>
      <c r="Y4" s="19">
        <v>217.5</v>
      </c>
      <c r="Z4" s="19">
        <v>19.64</v>
      </c>
      <c r="AA4" s="4">
        <v>1.6049999999999998E-2</v>
      </c>
      <c r="AB4" s="4"/>
      <c r="AC4" s="4"/>
      <c r="AD4" s="4">
        <v>0.13830000000000001</v>
      </c>
      <c r="AE4" s="4">
        <v>3.8769999999999999E-2</v>
      </c>
      <c r="AF4" s="4">
        <v>246.6</v>
      </c>
      <c r="AG4" s="4">
        <v>31.71</v>
      </c>
      <c r="AH4" s="4">
        <v>0.35670000000000002</v>
      </c>
      <c r="AI4" s="4">
        <v>2.1450000000000001E-4</v>
      </c>
      <c r="AJ4" s="4">
        <v>0.98640000000000005</v>
      </c>
      <c r="AK4" s="4">
        <v>5.7860000000000003E-3</v>
      </c>
      <c r="AL4" s="4">
        <v>53.73</v>
      </c>
      <c r="AM4" s="4">
        <v>-68.010000000000005</v>
      </c>
      <c r="AN4" s="4">
        <v>-56490000</v>
      </c>
      <c r="AO4" s="4">
        <v>2.5899999999999999E-2</v>
      </c>
      <c r="AP4" s="4">
        <v>4.1259999999999998E-2</v>
      </c>
      <c r="AQ4" s="4">
        <f t="shared" si="6"/>
        <v>41260</v>
      </c>
      <c r="AR4" s="4">
        <f t="shared" si="6"/>
        <v>41260000000</v>
      </c>
      <c r="AS4" s="4">
        <v>5.577E-2</v>
      </c>
      <c r="AT4" s="4">
        <v>3.1359999999999999E-2</v>
      </c>
      <c r="AU4" s="4">
        <v>265.3</v>
      </c>
      <c r="AV4" s="4">
        <v>225.8</v>
      </c>
      <c r="AW4" s="4">
        <v>40.659999999999997</v>
      </c>
      <c r="AX4" s="4">
        <v>24.76</v>
      </c>
      <c r="AY4" s="4">
        <v>68.36</v>
      </c>
      <c r="AZ4" s="4">
        <v>267</v>
      </c>
      <c r="BA4" s="4">
        <v>1.415E-4</v>
      </c>
      <c r="BB4" s="4">
        <f t="shared" si="7"/>
        <v>8.1222399999999995E-4</v>
      </c>
      <c r="BC4" s="4">
        <f t="shared" si="8"/>
        <v>9.9999999999999998E-13</v>
      </c>
      <c r="BD4" s="4">
        <v>0.22439999999999999</v>
      </c>
      <c r="BE4" s="4">
        <v>0.17269999999999999</v>
      </c>
      <c r="BF4" s="4">
        <v>0.29620000000000002</v>
      </c>
      <c r="BG4" s="4">
        <v>3.5490000000000001E-3</v>
      </c>
      <c r="BH4" s="19">
        <v>66.09</v>
      </c>
      <c r="BI4" s="19">
        <v>33.020000000000003</v>
      </c>
      <c r="BJ4" s="19">
        <v>13.17</v>
      </c>
      <c r="BK4" s="19">
        <v>3.6120000000000001</v>
      </c>
      <c r="BL4" s="19">
        <v>2.0949999999999998</v>
      </c>
      <c r="BO4" s="5">
        <v>0.67579999999999996</v>
      </c>
      <c r="BP4" s="5">
        <v>0.18959999999999999</v>
      </c>
      <c r="BQ4" s="5">
        <v>233.3</v>
      </c>
      <c r="BR4" s="5">
        <v>191.1</v>
      </c>
      <c r="BS4" s="5">
        <v>0.35649999999999998</v>
      </c>
      <c r="BT4" s="5">
        <v>1.7760000000000001E-4</v>
      </c>
      <c r="BU4" s="5">
        <v>0.81659999999999999</v>
      </c>
      <c r="BV4" s="5">
        <v>2.1709999999999998</v>
      </c>
      <c r="BW4" s="5">
        <v>54.37</v>
      </c>
      <c r="BX4" s="5">
        <v>-163.19999999999999</v>
      </c>
      <c r="BY4" s="5">
        <v>17820000000</v>
      </c>
      <c r="BZ4" s="5">
        <v>11.7</v>
      </c>
      <c r="CA4" s="5">
        <v>15.21</v>
      </c>
      <c r="CB4" s="5">
        <v>6.7159999999999993</v>
      </c>
      <c r="CC4" s="19">
        <v>12.93</v>
      </c>
      <c r="CD4" s="19">
        <v>0.17469999999999999</v>
      </c>
      <c r="CE4" s="19">
        <v>8.6150000000000004E-2</v>
      </c>
      <c r="CF4" s="19">
        <v>227.3</v>
      </c>
      <c r="CG4" s="19">
        <v>226</v>
      </c>
      <c r="CH4" s="19">
        <v>13.56</v>
      </c>
      <c r="CI4" s="19">
        <v>0.84099999999999997</v>
      </c>
      <c r="CJ4" s="19">
        <v>50.49</v>
      </c>
      <c r="CK4" s="19">
        <v>0.51941221964423812</v>
      </c>
      <c r="CL4" s="19">
        <v>0.22439999999999999</v>
      </c>
      <c r="CM4" s="19">
        <v>0.1726</v>
      </c>
      <c r="CN4" s="19">
        <v>0.29609999999999997</v>
      </c>
      <c r="CO4" s="19">
        <v>6.1190000000000001E-2</v>
      </c>
      <c r="CR4" s="1">
        <v>28</v>
      </c>
      <c r="CS4" s="1">
        <v>58</v>
      </c>
      <c r="CT4" s="1"/>
      <c r="CU4" s="25">
        <v>3.1520000000000002E-7</v>
      </c>
      <c r="CV4" s="25">
        <v>2.175E-4</v>
      </c>
      <c r="CW4" s="25">
        <v>1.9640000000000002E-5</v>
      </c>
      <c r="CX4" s="25">
        <v>1.6049999999999998E-2</v>
      </c>
      <c r="CY4" s="25"/>
      <c r="CZ4" s="25"/>
      <c r="DA4" s="25">
        <v>0.14419999999999999</v>
      </c>
      <c r="DB4" s="25">
        <v>3.8100000000000002E-2</v>
      </c>
      <c r="DC4" s="25">
        <v>3.1260000000000001E-4</v>
      </c>
      <c r="DD4" s="25">
        <v>149.19999999999999</v>
      </c>
      <c r="DE4" s="25">
        <v>4.1839999999999998E-4</v>
      </c>
      <c r="DF4" s="25">
        <v>0.99950000000000006</v>
      </c>
      <c r="DG4" s="25">
        <v>134.9</v>
      </c>
      <c r="DH4" s="25">
        <v>32.89</v>
      </c>
      <c r="DI4" s="25">
        <v>0.36480000000000001</v>
      </c>
      <c r="DJ4" s="25">
        <v>2.13E-4</v>
      </c>
      <c r="DK4" s="25">
        <v>0.97929999999999995</v>
      </c>
      <c r="DL4" s="25">
        <v>1.428E-3</v>
      </c>
      <c r="DM4" s="25"/>
      <c r="DN4" s="25"/>
      <c r="DO4" s="25">
        <v>3.6589999999999999E-3</v>
      </c>
      <c r="DP4" s="25">
        <v>3.3540000000000002E-4</v>
      </c>
      <c r="DQ4" s="25">
        <v>2.9970000000000001E-11</v>
      </c>
      <c r="DR4" s="25">
        <v>4.4650000000000001E-4</v>
      </c>
      <c r="DS4" s="25">
        <v>239100000</v>
      </c>
      <c r="DT4" s="25"/>
      <c r="DU4" s="25"/>
      <c r="DV4" s="25">
        <v>1.897E-3</v>
      </c>
      <c r="DW4" s="25">
        <v>15.91</v>
      </c>
      <c r="DX4" s="25">
        <v>-20.2</v>
      </c>
      <c r="DY4" s="25">
        <v>-1623000</v>
      </c>
      <c r="DZ4" s="25">
        <v>1.438E-2</v>
      </c>
      <c r="EA4" s="25">
        <v>2.299E-2</v>
      </c>
      <c r="EB4" s="25"/>
      <c r="EC4" s="25"/>
      <c r="ED4" s="25">
        <v>9.3510000000000008E-6</v>
      </c>
      <c r="EE4" s="25">
        <v>1.029E-5</v>
      </c>
      <c r="EF4" s="25">
        <v>3.083E-2</v>
      </c>
      <c r="EG4" s="25">
        <v>1.737E-2</v>
      </c>
      <c r="EH4" s="25">
        <v>144.4</v>
      </c>
      <c r="EI4" s="25">
        <v>124.9</v>
      </c>
      <c r="EJ4" s="25">
        <v>19.82</v>
      </c>
      <c r="EK4" s="25">
        <v>39.49</v>
      </c>
      <c r="EL4" s="25">
        <v>18.13</v>
      </c>
      <c r="EM4" s="25">
        <v>144.9</v>
      </c>
      <c r="EN4" s="25">
        <v>4.1770000000000002E-5</v>
      </c>
      <c r="EO4" s="25"/>
      <c r="EP4" s="25"/>
      <c r="EQ4" s="25">
        <v>0.15279999999999999</v>
      </c>
      <c r="ER4" s="25">
        <v>0.1176</v>
      </c>
      <c r="ES4" s="25">
        <v>0.20019999999999999</v>
      </c>
      <c r="ET4" s="25">
        <v>1.8129999999999999E-3</v>
      </c>
      <c r="EU4" s="25"/>
      <c r="EV4" s="25"/>
      <c r="EW4" s="25">
        <v>3.2880000000000001E-8</v>
      </c>
      <c r="EX4" s="25">
        <v>1.405E-8</v>
      </c>
      <c r="EY4" s="26">
        <f t="shared" si="4"/>
        <v>14.05</v>
      </c>
      <c r="EZ4" s="25">
        <v>5.1689999999999998E-9</v>
      </c>
      <c r="FA4" s="25">
        <v>2.9579999999999999E-9</v>
      </c>
      <c r="FB4" s="25">
        <v>1.1869999999999999E-9</v>
      </c>
      <c r="FC4" s="1"/>
      <c r="FD4" s="25">
        <f t="shared" si="9"/>
        <v>32.880000000000003</v>
      </c>
      <c r="FE4" s="25">
        <f t="shared" si="9"/>
        <v>14.05</v>
      </c>
      <c r="FF4" s="25">
        <f t="shared" si="5"/>
        <v>5.1689999999999996</v>
      </c>
      <c r="FG4" s="25">
        <f t="shared" si="5"/>
        <v>2.9579999999999997</v>
      </c>
      <c r="FH4" s="25">
        <f t="shared" si="5"/>
        <v>1.1869999999999998</v>
      </c>
    </row>
    <row r="5" spans="1:171" ht="15" x14ac:dyDescent="0.15">
      <c r="A5" s="1" t="s">
        <v>210</v>
      </c>
      <c r="B5" s="1">
        <v>58</v>
      </c>
      <c r="C5" s="1" t="s">
        <v>129</v>
      </c>
      <c r="D5" s="1">
        <v>12</v>
      </c>
      <c r="E5" s="1" t="s">
        <v>130</v>
      </c>
      <c r="F5" s="1" t="s">
        <v>131</v>
      </c>
      <c r="G5" s="1" t="s">
        <v>132</v>
      </c>
      <c r="H5" s="1" t="s">
        <v>133</v>
      </c>
      <c r="I5" s="1" t="s">
        <v>134</v>
      </c>
      <c r="J5" s="6">
        <v>54.800000000000004</v>
      </c>
      <c r="K5" s="6">
        <v>19.7</v>
      </c>
      <c r="L5" s="23">
        <f t="shared" si="0"/>
        <v>35.948905109489047</v>
      </c>
      <c r="M5" s="6">
        <v>21.2</v>
      </c>
      <c r="N5" s="23">
        <f t="shared" si="1"/>
        <v>38.686131386861312</v>
      </c>
      <c r="O5" s="6">
        <v>270</v>
      </c>
      <c r="P5" s="24">
        <f t="shared" si="2"/>
        <v>3.0487120171368716E-4</v>
      </c>
      <c r="Q5" s="24">
        <f t="shared" si="3"/>
        <v>3.1626506362456529E-4</v>
      </c>
      <c r="R5" s="1" t="s">
        <v>135</v>
      </c>
      <c r="S5" s="1" t="s">
        <v>128</v>
      </c>
      <c r="T5" s="1" t="s">
        <v>128</v>
      </c>
      <c r="U5" s="1"/>
      <c r="V5" s="1">
        <v>7.51</v>
      </c>
      <c r="W5" s="1">
        <v>2.46</v>
      </c>
      <c r="X5" s="19">
        <v>54.800000000000004</v>
      </c>
      <c r="Y5" s="19">
        <v>73.86999999999999</v>
      </c>
      <c r="Z5" s="19">
        <v>4.9039999999999999</v>
      </c>
      <c r="AA5" s="4">
        <v>1.1169999999999999E-2</v>
      </c>
      <c r="AB5" s="4"/>
      <c r="AC5" s="4"/>
      <c r="AD5" s="4">
        <v>0.1827</v>
      </c>
      <c r="AE5" s="4">
        <v>1.549E-2</v>
      </c>
      <c r="AF5" s="4">
        <v>718.3</v>
      </c>
      <c r="AG5" s="4">
        <v>32.24</v>
      </c>
      <c r="AH5" s="4">
        <v>1.179</v>
      </c>
      <c r="AI5" s="4">
        <v>7.0119999999999999E-5</v>
      </c>
      <c r="AJ5" s="4">
        <v>0.94920000000000004</v>
      </c>
      <c r="AK5" s="4">
        <v>2.3189999999999999E-2</v>
      </c>
      <c r="AL5" s="4">
        <v>80.67</v>
      </c>
      <c r="AM5" s="4">
        <v>-97.21</v>
      </c>
      <c r="AN5" s="4">
        <v>75150000</v>
      </c>
      <c r="AO5" s="4">
        <v>0.1071</v>
      </c>
      <c r="AP5" s="4">
        <v>0.16700000000000001</v>
      </c>
      <c r="AQ5" s="4">
        <f t="shared" si="6"/>
        <v>167000</v>
      </c>
      <c r="AR5" s="4">
        <f t="shared" si="6"/>
        <v>167000000000</v>
      </c>
      <c r="AS5" s="4">
        <v>4.743E-2</v>
      </c>
      <c r="AT5" s="4">
        <v>3.2960000000000003E-2</v>
      </c>
      <c r="AU5" s="4">
        <v>741.7</v>
      </c>
      <c r="AV5" s="4">
        <v>681.1</v>
      </c>
      <c r="AW5" s="4">
        <v>61.2</v>
      </c>
      <c r="AX5" s="4">
        <v>51.53</v>
      </c>
      <c r="AY5" s="4">
        <v>129.80000000000001</v>
      </c>
      <c r="AZ5" s="4">
        <v>742.9</v>
      </c>
      <c r="BA5" s="4">
        <v>8.6310000000000005E-5</v>
      </c>
      <c r="BB5" s="4">
        <f t="shared" si="7"/>
        <v>3.5300160000000004E-3</v>
      </c>
      <c r="BC5" s="4">
        <f t="shared" si="8"/>
        <v>9.9999999999999998E-13</v>
      </c>
      <c r="BD5" s="4">
        <v>0.24490000000000001</v>
      </c>
      <c r="BE5" s="4">
        <v>0.43290000000000001</v>
      </c>
      <c r="BF5" s="4">
        <v>0.5</v>
      </c>
      <c r="BG5" s="4">
        <v>2.0339999999999998E-3</v>
      </c>
      <c r="BH5" s="19">
        <v>6.5179999999999998</v>
      </c>
      <c r="BI5" s="19">
        <v>3.7449999999999997</v>
      </c>
      <c r="BJ5" s="19">
        <v>1.7209999999999999</v>
      </c>
      <c r="BK5" s="19">
        <v>0.8508</v>
      </c>
      <c r="BL5" s="19">
        <v>0.79239999999999999</v>
      </c>
      <c r="BO5" s="5">
        <v>2.0249999999999999</v>
      </c>
      <c r="BP5" s="5">
        <v>0.15939999999999999</v>
      </c>
      <c r="BQ5" s="5">
        <v>714.8</v>
      </c>
      <c r="BR5" s="5">
        <v>546.4</v>
      </c>
      <c r="BS5" s="5">
        <v>1.27</v>
      </c>
      <c r="BT5" s="5">
        <v>1.751E-5</v>
      </c>
      <c r="BU5" s="5">
        <v>0.23699999999999999</v>
      </c>
      <c r="BV5" s="5">
        <v>18.07</v>
      </c>
      <c r="BW5" s="5">
        <v>-975.7</v>
      </c>
      <c r="BX5" s="5">
        <v>94.65</v>
      </c>
      <c r="BY5" s="5">
        <v>1084000000000000</v>
      </c>
      <c r="BZ5" s="5">
        <v>34.96</v>
      </c>
      <c r="CA5" s="5">
        <v>47.68</v>
      </c>
      <c r="CB5" s="5">
        <v>2</v>
      </c>
      <c r="CC5" s="19">
        <v>2.9050000000000002</v>
      </c>
      <c r="CD5" s="19">
        <v>0.38009999999999999</v>
      </c>
      <c r="CE5" s="19">
        <v>0.19769999999999999</v>
      </c>
      <c r="CF5" s="19">
        <v>702.8</v>
      </c>
      <c r="CG5" s="19">
        <v>676.7</v>
      </c>
      <c r="CH5" s="19">
        <v>81.680000000000007</v>
      </c>
      <c r="CI5" s="19">
        <v>1.071</v>
      </c>
      <c r="CJ5" s="19">
        <v>1133</v>
      </c>
      <c r="CK5" s="19">
        <v>0.68846815834767638</v>
      </c>
      <c r="CL5" s="19">
        <v>0.24490000000000001</v>
      </c>
      <c r="CM5" s="19">
        <v>0.43290000000000001</v>
      </c>
      <c r="CN5" s="19">
        <v>0.49869999999999998</v>
      </c>
      <c r="CO5" s="19">
        <v>0.1086</v>
      </c>
      <c r="CR5" s="1">
        <v>19</v>
      </c>
      <c r="CS5" s="1">
        <v>1</v>
      </c>
      <c r="CT5" s="1"/>
      <c r="CU5" s="25">
        <v>5.4800000000000001E-8</v>
      </c>
      <c r="CV5" s="25">
        <v>7.3869999999999996E-5</v>
      </c>
      <c r="CW5" s="25">
        <v>4.904E-6</v>
      </c>
      <c r="CX5" s="25">
        <v>1.1169999999999999E-2</v>
      </c>
      <c r="CY5" s="25"/>
      <c r="CZ5" s="25"/>
      <c r="DA5" s="25">
        <v>0.19009999999999999</v>
      </c>
      <c r="DB5" s="25">
        <v>1.529E-2</v>
      </c>
      <c r="DC5" s="25">
        <v>2.096E-4</v>
      </c>
      <c r="DD5" s="25">
        <v>1056</v>
      </c>
      <c r="DE5" s="25">
        <v>2.8130000000000001E-4</v>
      </c>
      <c r="DF5" s="25">
        <v>0.99980000000000002</v>
      </c>
      <c r="DG5" s="25">
        <v>610.6</v>
      </c>
      <c r="DH5" s="25">
        <v>33.340000000000003</v>
      </c>
      <c r="DI5" s="25">
        <v>1.1930000000000001</v>
      </c>
      <c r="DJ5" s="25">
        <v>6.9590000000000003E-5</v>
      </c>
      <c r="DK5" s="25">
        <v>0.94199999999999995</v>
      </c>
      <c r="DL5" s="25">
        <v>3.0489999999999998E-4</v>
      </c>
      <c r="DM5" s="25"/>
      <c r="DN5" s="25"/>
      <c r="DO5" s="25">
        <v>2.0969999999999999E-3</v>
      </c>
      <c r="DP5" s="25">
        <v>1.7029999999999999E-4</v>
      </c>
      <c r="DQ5" s="25">
        <v>1.519E-17</v>
      </c>
      <c r="DR5" s="25">
        <v>0.98629999999999995</v>
      </c>
      <c r="DS5" s="25">
        <v>1889000000000</v>
      </c>
      <c r="DT5" s="25"/>
      <c r="DU5" s="25"/>
      <c r="DV5" s="25">
        <v>6.3400000000000001E-3</v>
      </c>
      <c r="DW5" s="25">
        <v>20.149999999999999</v>
      </c>
      <c r="DX5" s="25">
        <v>-24.48</v>
      </c>
      <c r="DY5" s="25">
        <v>-1572000</v>
      </c>
      <c r="DZ5" s="25">
        <v>5.2780000000000001E-2</v>
      </c>
      <c r="EA5" s="25">
        <v>8.6940000000000003E-2</v>
      </c>
      <c r="EB5" s="25"/>
      <c r="EC5" s="25"/>
      <c r="ED5" s="25">
        <v>2.4169999999999999E-6</v>
      </c>
      <c r="EE5" s="25">
        <v>2.4930000000000001E-6</v>
      </c>
      <c r="EF5" s="25">
        <v>2.427E-2</v>
      </c>
      <c r="EG5" s="25">
        <v>1.7340000000000001E-2</v>
      </c>
      <c r="EH5" s="25">
        <v>622</v>
      </c>
      <c r="EI5" s="25">
        <v>593.5</v>
      </c>
      <c r="EJ5" s="25">
        <v>28.6</v>
      </c>
      <c r="EK5" s="25">
        <v>91.94</v>
      </c>
      <c r="EL5" s="25">
        <v>30.61</v>
      </c>
      <c r="EM5" s="25">
        <v>622.29999999999995</v>
      </c>
      <c r="EN5" s="25">
        <v>3.65E-5</v>
      </c>
      <c r="EO5" s="25"/>
      <c r="EP5" s="25"/>
      <c r="EQ5" s="25">
        <v>0.1668</v>
      </c>
      <c r="ER5" s="25">
        <v>0.2949</v>
      </c>
      <c r="ES5" s="25">
        <v>0.35099999999999998</v>
      </c>
      <c r="ET5" s="25">
        <v>9.8700000000000003E-4</v>
      </c>
      <c r="EU5" s="25"/>
      <c r="EV5" s="25"/>
      <c r="EW5" s="25">
        <v>3.642E-9</v>
      </c>
      <c r="EX5" s="25">
        <v>1.6480000000000001E-9</v>
      </c>
      <c r="EY5" s="26">
        <f t="shared" si="4"/>
        <v>1.6480000000000001</v>
      </c>
      <c r="EZ5" s="25">
        <v>8.8039999999999998E-10</v>
      </c>
      <c r="FA5" s="25">
        <v>8.171E-10</v>
      </c>
      <c r="FB5" s="25">
        <v>6.8610000000000004E-10</v>
      </c>
      <c r="FC5" s="1"/>
      <c r="FD5" s="25">
        <f t="shared" si="9"/>
        <v>3.6419999999999999</v>
      </c>
      <c r="FE5" s="25">
        <f t="shared" si="9"/>
        <v>1.6480000000000001</v>
      </c>
      <c r="FF5" s="25">
        <f t="shared" si="5"/>
        <v>0.88039999999999996</v>
      </c>
      <c r="FG5" s="25">
        <f t="shared" si="5"/>
        <v>0.81710000000000005</v>
      </c>
      <c r="FH5" s="25">
        <f t="shared" si="5"/>
        <v>0.68610000000000004</v>
      </c>
    </row>
    <row r="6" spans="1:171" ht="15" x14ac:dyDescent="0.15">
      <c r="A6" s="1" t="s">
        <v>210</v>
      </c>
      <c r="B6" s="1">
        <v>59</v>
      </c>
      <c r="C6" s="1" t="s">
        <v>136</v>
      </c>
      <c r="D6" s="1">
        <v>12</v>
      </c>
      <c r="E6" s="1" t="s">
        <v>137</v>
      </c>
      <c r="F6" s="1" t="s">
        <v>131</v>
      </c>
      <c r="G6" s="1" t="s">
        <v>138</v>
      </c>
      <c r="H6" s="1" t="s">
        <v>140</v>
      </c>
      <c r="I6" s="1" t="s">
        <v>140</v>
      </c>
      <c r="J6" s="6">
        <v>28.66</v>
      </c>
      <c r="K6" s="6">
        <v>6.8</v>
      </c>
      <c r="L6" s="23">
        <f t="shared" si="0"/>
        <v>23.726448011165385</v>
      </c>
      <c r="M6" s="6">
        <v>8.1</v>
      </c>
      <c r="N6" s="23">
        <f t="shared" si="1"/>
        <v>28.262386601535241</v>
      </c>
      <c r="O6" s="6">
        <v>140</v>
      </c>
      <c r="P6" s="24">
        <f t="shared" si="2"/>
        <v>2.4874571614639498E-4</v>
      </c>
      <c r="Q6" s="24">
        <f t="shared" si="3"/>
        <v>2.7148363983304271E-4</v>
      </c>
      <c r="R6" s="1" t="s">
        <v>128</v>
      </c>
      <c r="S6" s="1" t="s">
        <v>128</v>
      </c>
      <c r="T6" s="1" t="s">
        <v>128</v>
      </c>
      <c r="U6" s="1"/>
      <c r="V6" s="1">
        <v>5.63</v>
      </c>
      <c r="W6" s="1">
        <v>2.4300000000000002</v>
      </c>
      <c r="X6" s="19">
        <v>28.66</v>
      </c>
      <c r="Y6" s="19">
        <v>48.099999999999994</v>
      </c>
      <c r="Z6" s="19">
        <v>4.4560000000000004</v>
      </c>
      <c r="AA6" s="4">
        <v>6.4320000000000002E-3</v>
      </c>
      <c r="AB6" s="4"/>
      <c r="AC6" s="4"/>
      <c r="AD6" s="4">
        <v>0.25819999999999999</v>
      </c>
      <c r="AE6" s="4">
        <v>6.8940000000000001E-2</v>
      </c>
      <c r="AF6" s="4">
        <v>278.39999999999998</v>
      </c>
      <c r="AG6" s="4">
        <v>54.16</v>
      </c>
      <c r="AH6" s="4">
        <v>0.3745</v>
      </c>
      <c r="AI6" s="4">
        <v>4.5000000000000003E-5</v>
      </c>
      <c r="AJ6" s="4">
        <v>0.93540000000000001</v>
      </c>
      <c r="AK6" s="4">
        <v>3.567E-2</v>
      </c>
      <c r="AL6" s="4">
        <v>352</v>
      </c>
      <c r="AM6" s="4">
        <v>-519.4</v>
      </c>
      <c r="AN6" s="4">
        <v>-6986000000</v>
      </c>
      <c r="AO6" s="4">
        <v>0.21129999999999999</v>
      </c>
      <c r="AP6" s="4">
        <v>0.3735</v>
      </c>
      <c r="AQ6" s="4">
        <f t="shared" si="6"/>
        <v>373500</v>
      </c>
      <c r="AR6" s="4">
        <f t="shared" si="6"/>
        <v>373500000000</v>
      </c>
      <c r="AS6" s="4">
        <v>8.3129999999999996E-2</v>
      </c>
      <c r="AT6" s="4">
        <v>3.4130000000000001E-2</v>
      </c>
      <c r="AU6" s="4">
        <v>301.60000000000002</v>
      </c>
      <c r="AV6" s="4">
        <v>258.5</v>
      </c>
      <c r="AW6" s="4">
        <v>46.13</v>
      </c>
      <c r="AX6" s="4">
        <v>12.64</v>
      </c>
      <c r="AY6" s="4">
        <v>272</v>
      </c>
      <c r="AZ6" s="4">
        <v>305.2</v>
      </c>
      <c r="BA6" s="4">
        <v>5.1570000000000003E-5</v>
      </c>
      <c r="BB6" s="4">
        <f t="shared" si="7"/>
        <v>7.2116689999999995E-3</v>
      </c>
      <c r="BC6" s="4">
        <f t="shared" si="8"/>
        <v>9.9999999999999998E-13</v>
      </c>
      <c r="BD6" s="4">
        <v>0.20030000000000001</v>
      </c>
      <c r="BE6" s="4">
        <v>0.1527</v>
      </c>
      <c r="BF6" s="4">
        <v>0.3206</v>
      </c>
      <c r="BG6" s="4">
        <v>4.888E-3</v>
      </c>
      <c r="BH6" s="19">
        <v>7.4170000000000007</v>
      </c>
      <c r="BI6" s="19">
        <v>4.3919999999999995</v>
      </c>
      <c r="BJ6" s="19">
        <v>2.3620000000000001</v>
      </c>
      <c r="BK6" s="19">
        <v>0.86049999999999993</v>
      </c>
      <c r="BL6" s="19">
        <v>0.55420000000000003</v>
      </c>
      <c r="BO6" s="5">
        <v>0.98450000000000004</v>
      </c>
      <c r="BP6" s="5">
        <v>0.26279999999999998</v>
      </c>
      <c r="BQ6" s="5">
        <v>272</v>
      </c>
      <c r="BR6" s="5">
        <v>265.89999999999998</v>
      </c>
      <c r="BS6" s="5">
        <v>0.3745</v>
      </c>
      <c r="BT6" s="5">
        <v>3.4780000000000002E-5</v>
      </c>
      <c r="BU6" s="5">
        <v>0.72289999999999999</v>
      </c>
      <c r="BV6" s="5">
        <v>4.6429999999999998</v>
      </c>
      <c r="BW6" s="5">
        <v>-32.79</v>
      </c>
      <c r="BX6" s="5">
        <v>-639.20000000000005</v>
      </c>
      <c r="BY6" s="5">
        <v>5009000000000</v>
      </c>
      <c r="BZ6" s="5">
        <v>20.69</v>
      </c>
      <c r="CA6" s="5">
        <v>27.14</v>
      </c>
      <c r="CB6" s="5">
        <v>1.667</v>
      </c>
      <c r="CC6" s="19">
        <v>2.79</v>
      </c>
      <c r="CD6" s="19">
        <v>0.18990000000000001</v>
      </c>
      <c r="CE6" s="19">
        <v>0.1128</v>
      </c>
      <c r="CF6" s="19">
        <v>258.89999999999998</v>
      </c>
      <c r="CG6" s="19">
        <v>253.9</v>
      </c>
      <c r="CH6" s="19">
        <v>17.329999999999998</v>
      </c>
      <c r="CI6" s="19">
        <v>0.90980000000000005</v>
      </c>
      <c r="CJ6" s="19">
        <v>191.4</v>
      </c>
      <c r="CK6" s="19">
        <v>0.59749103942652326</v>
      </c>
      <c r="CL6" s="19">
        <v>0.20030000000000001</v>
      </c>
      <c r="CM6" s="19">
        <v>0.15260000000000001</v>
      </c>
      <c r="CN6" s="19">
        <v>0.32069999999999999</v>
      </c>
      <c r="CO6" s="19">
        <v>5.2549999999999999E-2</v>
      </c>
      <c r="CR6" s="1">
        <v>20</v>
      </c>
      <c r="CS6" s="1">
        <v>47</v>
      </c>
      <c r="CT6" s="1"/>
      <c r="CU6" s="25">
        <v>2.866E-8</v>
      </c>
      <c r="CV6" s="25">
        <v>4.8099999999999997E-5</v>
      </c>
      <c r="CW6" s="25">
        <v>4.4560000000000002E-6</v>
      </c>
      <c r="CX6" s="25">
        <v>6.4320000000000002E-3</v>
      </c>
      <c r="CY6" s="25"/>
      <c r="CZ6" s="25"/>
      <c r="DA6" s="25">
        <v>0.27979999999999999</v>
      </c>
      <c r="DB6" s="25">
        <v>6.9099999999999995E-2</v>
      </c>
      <c r="DC6" s="25">
        <v>1.2300000000000001E-4</v>
      </c>
      <c r="DD6" s="25">
        <v>714.7</v>
      </c>
      <c r="DE6" s="25">
        <v>2.036E-3</v>
      </c>
      <c r="DF6" s="25">
        <v>0.99939999999999996</v>
      </c>
      <c r="DG6" s="25">
        <v>153.6</v>
      </c>
      <c r="DH6" s="25">
        <v>58.21</v>
      </c>
      <c r="DI6" s="25">
        <v>0.3826</v>
      </c>
      <c r="DJ6" s="25">
        <v>4.4400000000000002E-5</v>
      </c>
      <c r="DK6" s="25">
        <v>0.92300000000000004</v>
      </c>
      <c r="DL6" s="25">
        <v>4.3009999999999999E-4</v>
      </c>
      <c r="DM6" s="25"/>
      <c r="DN6" s="25"/>
      <c r="DO6" s="25">
        <v>5.1960000000000001E-3</v>
      </c>
      <c r="DP6" s="25">
        <v>1.495E-4</v>
      </c>
      <c r="DQ6" s="25">
        <v>7.1890000000000002E-12</v>
      </c>
      <c r="DR6" s="25">
        <v>1.439E-3</v>
      </c>
      <c r="DS6" s="25">
        <v>992000000</v>
      </c>
      <c r="DT6" s="25"/>
      <c r="DU6" s="25"/>
      <c r="DV6" s="25">
        <v>7.502E-3</v>
      </c>
      <c r="DW6" s="25">
        <v>74.849999999999994</v>
      </c>
      <c r="DX6" s="25">
        <v>-114.6</v>
      </c>
      <c r="DY6" s="25">
        <v>-79090000</v>
      </c>
      <c r="DZ6" s="25">
        <v>0.1154</v>
      </c>
      <c r="EA6" s="25">
        <v>0.19589999999999999</v>
      </c>
      <c r="EB6" s="25"/>
      <c r="EC6" s="25"/>
      <c r="ED6" s="25">
        <v>2.1129999999999999E-6</v>
      </c>
      <c r="EE6" s="25">
        <v>2.3439999999999999E-6</v>
      </c>
      <c r="EF6" s="25">
        <v>3.7760000000000002E-2</v>
      </c>
      <c r="EG6" s="25">
        <v>1.7739999999999999E-2</v>
      </c>
      <c r="EH6" s="25">
        <v>163.4</v>
      </c>
      <c r="EI6" s="25">
        <v>145.1</v>
      </c>
      <c r="EJ6" s="25">
        <v>18.920000000000002</v>
      </c>
      <c r="EK6" s="25">
        <v>25.13</v>
      </c>
      <c r="EL6" s="25">
        <v>52.68</v>
      </c>
      <c r="EM6" s="25">
        <v>164.1</v>
      </c>
      <c r="EN6" s="25">
        <v>1.31E-5</v>
      </c>
      <c r="EO6" s="25"/>
      <c r="EP6" s="25"/>
      <c r="EQ6" s="25">
        <v>0.13650000000000001</v>
      </c>
      <c r="ER6" s="25">
        <v>0.1033</v>
      </c>
      <c r="ES6" s="25">
        <v>0.21759999999999999</v>
      </c>
      <c r="ET6" s="25">
        <v>2.215E-3</v>
      </c>
      <c r="EU6" s="25"/>
      <c r="EV6" s="25"/>
      <c r="EW6" s="25">
        <v>3.9089999999999996E-9</v>
      </c>
      <c r="EX6" s="25">
        <v>2.156E-9</v>
      </c>
      <c r="EY6" s="26">
        <f t="shared" si="4"/>
        <v>2.1560000000000001</v>
      </c>
      <c r="EZ6" s="25">
        <v>9.9349999999999993E-10</v>
      </c>
      <c r="FA6" s="25">
        <v>6.6729999999999996E-10</v>
      </c>
      <c r="FB6" s="25">
        <v>3.2419999999999998E-10</v>
      </c>
      <c r="FC6" s="1"/>
      <c r="FD6" s="25">
        <f t="shared" si="9"/>
        <v>3.9089999999999998</v>
      </c>
      <c r="FE6" s="25">
        <f t="shared" si="9"/>
        <v>2.1560000000000001</v>
      </c>
      <c r="FF6" s="25">
        <f t="shared" si="5"/>
        <v>0.99349999999999994</v>
      </c>
      <c r="FG6" s="25">
        <f t="shared" si="5"/>
        <v>0.6673</v>
      </c>
      <c r="FH6" s="25">
        <f t="shared" si="5"/>
        <v>0.32419999999999999</v>
      </c>
    </row>
    <row r="7" spans="1:171" ht="15" x14ac:dyDescent="0.15">
      <c r="A7" s="1" t="s">
        <v>210</v>
      </c>
      <c r="B7" s="1">
        <v>52</v>
      </c>
      <c r="C7" s="1" t="s">
        <v>136</v>
      </c>
      <c r="D7" s="1">
        <v>6</v>
      </c>
      <c r="E7" s="1" t="s">
        <v>130</v>
      </c>
      <c r="F7" s="1" t="s">
        <v>131</v>
      </c>
      <c r="G7" s="1" t="s">
        <v>132</v>
      </c>
      <c r="H7" s="1" t="s">
        <v>140</v>
      </c>
      <c r="I7" s="1" t="s">
        <v>140</v>
      </c>
      <c r="J7" s="6">
        <v>68.52</v>
      </c>
      <c r="K7" s="6">
        <v>12.7</v>
      </c>
      <c r="L7" s="23">
        <f t="shared" si="0"/>
        <v>18.534734384121425</v>
      </c>
      <c r="M7" s="6">
        <v>17.5</v>
      </c>
      <c r="N7" s="23">
        <f t="shared" si="1"/>
        <v>25.539988324576768</v>
      </c>
      <c r="O7" s="6">
        <v>280</v>
      </c>
      <c r="P7" s="24">
        <f t="shared" si="2"/>
        <v>2.4037429109207242E-4</v>
      </c>
      <c r="Q7" s="24">
        <f t="shared" si="3"/>
        <v>2.821663239915502E-4</v>
      </c>
      <c r="R7" s="1" t="s">
        <v>135</v>
      </c>
      <c r="S7" s="1" t="s">
        <v>128</v>
      </c>
      <c r="T7" s="1" t="s">
        <v>128</v>
      </c>
      <c r="U7" s="1"/>
      <c r="V7" s="1">
        <v>6.67</v>
      </c>
      <c r="W7" s="1">
        <v>3.86</v>
      </c>
      <c r="X7" s="19">
        <v>68.52</v>
      </c>
      <c r="Y7" s="19">
        <v>78.63</v>
      </c>
      <c r="Z7" s="19">
        <v>9.7810000000000006</v>
      </c>
      <c r="AA7" s="4">
        <v>7.0049999999999999E-3</v>
      </c>
      <c r="AB7" s="4"/>
      <c r="AC7" s="4"/>
      <c r="AD7" s="4">
        <v>0.1976</v>
      </c>
      <c r="AE7" s="4">
        <v>4.3299999999999998E-2</v>
      </c>
      <c r="AF7" s="4">
        <v>273.39999999999998</v>
      </c>
      <c r="AG7" s="4">
        <v>43.3</v>
      </c>
      <c r="AH7" s="4">
        <v>0.45639999999999997</v>
      </c>
      <c r="AI7" s="4">
        <v>7.5920000000000005E-5</v>
      </c>
      <c r="AJ7" s="4">
        <v>0.96540000000000004</v>
      </c>
      <c r="AK7" s="4">
        <v>2.87E-2</v>
      </c>
      <c r="AL7" s="4">
        <v>87.53</v>
      </c>
      <c r="AM7" s="4">
        <v>-109.6</v>
      </c>
      <c r="AN7" s="4">
        <v>10200000</v>
      </c>
      <c r="AO7" s="4">
        <v>0.15529999999999999</v>
      </c>
      <c r="AP7" s="4">
        <v>0.24329999999999999</v>
      </c>
      <c r="AQ7" s="4">
        <f t="shared" si="6"/>
        <v>243300</v>
      </c>
      <c r="AR7" s="4">
        <f t="shared" si="6"/>
        <v>243300000000</v>
      </c>
      <c r="AS7" s="4">
        <v>0.12740000000000001</v>
      </c>
      <c r="AT7" s="4">
        <v>0.12479999999999999</v>
      </c>
      <c r="AU7" s="4">
        <v>288.89999999999998</v>
      </c>
      <c r="AV7" s="4">
        <v>258.3</v>
      </c>
      <c r="AW7" s="4">
        <v>30.93</v>
      </c>
      <c r="AX7" s="4">
        <v>3.609</v>
      </c>
      <c r="AY7" s="4">
        <v>276.60000000000002</v>
      </c>
      <c r="AZ7" s="4">
        <v>297.39999999999998</v>
      </c>
      <c r="BA7" s="4">
        <v>1.8220000000000001E-4</v>
      </c>
      <c r="BB7" s="4">
        <f t="shared" si="7"/>
        <v>1.938144E-2</v>
      </c>
      <c r="BC7" s="4">
        <f t="shared" si="8"/>
        <v>9.9999999999999998E-13</v>
      </c>
      <c r="BD7" s="4">
        <v>0.20519999999999999</v>
      </c>
      <c r="BE7" s="4">
        <v>0.23219999999999999</v>
      </c>
      <c r="BF7" s="4">
        <v>0.2903</v>
      </c>
      <c r="BG7" s="4">
        <v>4.5770000000000003E-3</v>
      </c>
      <c r="BH7" s="19">
        <v>19.55</v>
      </c>
      <c r="BI7" s="19">
        <v>9.8929999999999989</v>
      </c>
      <c r="BJ7" s="19">
        <v>4.3170000000000002</v>
      </c>
      <c r="BK7" s="19">
        <v>1.9300000000000002</v>
      </c>
      <c r="BL7" s="19">
        <v>1.3520000000000001</v>
      </c>
      <c r="BO7" s="5">
        <v>1.4950000000000001</v>
      </c>
      <c r="BP7" s="5">
        <v>0.2742</v>
      </c>
      <c r="BQ7" s="5">
        <v>274.2</v>
      </c>
      <c r="BR7" s="5">
        <v>410.4</v>
      </c>
      <c r="BS7" s="5">
        <v>0.54500000000000004</v>
      </c>
      <c r="BT7" s="5">
        <v>2.9050000000000001E-5</v>
      </c>
      <c r="BU7" s="5">
        <v>0.3695</v>
      </c>
      <c r="BV7" s="5">
        <v>11.19</v>
      </c>
      <c r="BW7" s="5">
        <v>-874.9</v>
      </c>
      <c r="BX7" s="5">
        <v>-379.8</v>
      </c>
      <c r="BY7" s="5">
        <v>2088000000000</v>
      </c>
      <c r="BZ7" s="5">
        <v>31.97</v>
      </c>
      <c r="CA7" s="5">
        <v>40.700000000000003</v>
      </c>
      <c r="CB7" s="5">
        <v>4.2969999999999997</v>
      </c>
      <c r="CC7" s="19">
        <v>5.4850000000000003</v>
      </c>
      <c r="CD7" s="19">
        <v>0.22459999999999999</v>
      </c>
      <c r="CE7" s="19">
        <v>0.1525</v>
      </c>
      <c r="CF7" s="19">
        <v>264.60000000000002</v>
      </c>
      <c r="CG7" s="19">
        <v>250.3</v>
      </c>
      <c r="CH7" s="19">
        <v>28.67</v>
      </c>
      <c r="CI7" s="19">
        <v>1.0760000000000001</v>
      </c>
      <c r="CJ7" s="19">
        <v>403.8</v>
      </c>
      <c r="CK7" s="19">
        <v>0.78340929808568815</v>
      </c>
      <c r="CL7" s="19">
        <v>0.20519999999999999</v>
      </c>
      <c r="CM7" s="19">
        <v>0.23230000000000001</v>
      </c>
      <c r="CN7" s="19">
        <v>0.29060000000000002</v>
      </c>
      <c r="CO7" s="19">
        <v>9.8100000000000007E-2</v>
      </c>
      <c r="CR7" s="1">
        <v>15</v>
      </c>
      <c r="CS7" s="1">
        <v>17</v>
      </c>
      <c r="CT7" s="1"/>
      <c r="CU7" s="25">
        <v>6.8519999999999994E-8</v>
      </c>
      <c r="CV7" s="25">
        <v>7.8629999999999998E-5</v>
      </c>
      <c r="CW7" s="25">
        <v>9.781E-6</v>
      </c>
      <c r="CX7" s="25">
        <v>7.0049999999999999E-3</v>
      </c>
      <c r="CY7" s="25"/>
      <c r="CZ7" s="25"/>
      <c r="DA7" s="25">
        <v>0.21329999999999999</v>
      </c>
      <c r="DB7" s="25">
        <v>4.3409999999999997E-2</v>
      </c>
      <c r="DC7" s="25">
        <v>4.3760000000000001E-4</v>
      </c>
      <c r="DD7" s="25">
        <v>587.9</v>
      </c>
      <c r="DE7" s="25">
        <v>1.5380000000000001E-3</v>
      </c>
      <c r="DF7" s="25">
        <v>0.99929999999999997</v>
      </c>
      <c r="DG7" s="25">
        <v>150.1</v>
      </c>
      <c r="DH7" s="25">
        <v>46.56</v>
      </c>
      <c r="DI7" s="25">
        <v>0.46379999999999999</v>
      </c>
      <c r="DJ7" s="25">
        <v>7.4809999999999997E-5</v>
      </c>
      <c r="DK7" s="25">
        <v>0.95130000000000003</v>
      </c>
      <c r="DL7" s="25">
        <v>5.1290000000000005E-4</v>
      </c>
      <c r="DM7" s="25"/>
      <c r="DN7" s="25"/>
      <c r="DO7" s="25">
        <v>4.8580000000000003E-3</v>
      </c>
      <c r="DP7" s="25">
        <v>3.6660000000000002E-4</v>
      </c>
      <c r="DQ7" s="25">
        <v>1.32E-14</v>
      </c>
      <c r="DR7" s="25">
        <v>0.23319999999999999</v>
      </c>
      <c r="DS7" s="25">
        <v>352600000000</v>
      </c>
      <c r="DT7" s="25"/>
      <c r="DU7" s="25"/>
      <c r="DV7" s="25">
        <v>7.4159999999999998E-3</v>
      </c>
      <c r="DW7" s="25">
        <v>21.86</v>
      </c>
      <c r="DX7" s="25">
        <v>-27.37</v>
      </c>
      <c r="DY7" s="25">
        <v>30580</v>
      </c>
      <c r="DZ7" s="25">
        <v>8.5059999999999997E-2</v>
      </c>
      <c r="EA7" s="25">
        <v>0.13039999999999999</v>
      </c>
      <c r="EB7" s="25"/>
      <c r="EC7" s="25"/>
      <c r="ED7" s="25">
        <v>4.887E-6</v>
      </c>
      <c r="EE7" s="25">
        <v>4.8949999999999997E-6</v>
      </c>
      <c r="EF7" s="25">
        <v>7.8119999999999995E-2</v>
      </c>
      <c r="EG7" s="25">
        <v>7.9850000000000004E-2</v>
      </c>
      <c r="EH7" s="25">
        <v>157</v>
      </c>
      <c r="EI7" s="25">
        <v>143.4</v>
      </c>
      <c r="EJ7" s="25">
        <v>13.42</v>
      </c>
      <c r="EK7" s="25">
        <v>4.1630000000000003</v>
      </c>
      <c r="EL7" s="25">
        <v>74.75</v>
      </c>
      <c r="EM7" s="25">
        <v>160.19999999999999</v>
      </c>
      <c r="EN7" s="25">
        <v>6.1160000000000004E-5</v>
      </c>
      <c r="EO7" s="25"/>
      <c r="EP7" s="25"/>
      <c r="EQ7" s="25">
        <v>0.13980000000000001</v>
      </c>
      <c r="ER7" s="25">
        <v>0.15809999999999999</v>
      </c>
      <c r="ES7" s="25">
        <v>0.19750000000000001</v>
      </c>
      <c r="ET7" s="25">
        <v>2.1429999999999999E-3</v>
      </c>
      <c r="EU7" s="25"/>
      <c r="EV7" s="25"/>
      <c r="EW7" s="25">
        <v>9.0720000000000001E-9</v>
      </c>
      <c r="EX7" s="25">
        <v>3.8769999999999997E-9</v>
      </c>
      <c r="EY7" s="26">
        <f t="shared" si="4"/>
        <v>3.8769999999999998</v>
      </c>
      <c r="EZ7" s="25">
        <v>2.048E-9</v>
      </c>
      <c r="FA7" s="25">
        <v>1.6830000000000001E-9</v>
      </c>
      <c r="FB7" s="25">
        <v>7.999E-10</v>
      </c>
      <c r="FC7" s="1"/>
      <c r="FD7" s="25">
        <f t="shared" si="9"/>
        <v>9.072000000000001</v>
      </c>
      <c r="FE7" s="25">
        <f t="shared" si="9"/>
        <v>3.8769999999999998</v>
      </c>
      <c r="FF7" s="25">
        <f t="shared" si="5"/>
        <v>2.048</v>
      </c>
      <c r="FG7" s="25">
        <f t="shared" si="5"/>
        <v>1.6830000000000001</v>
      </c>
      <c r="FH7" s="25">
        <f t="shared" si="5"/>
        <v>0.79989999999999994</v>
      </c>
    </row>
    <row r="8" spans="1:171" ht="15" x14ac:dyDescent="0.15">
      <c r="A8" s="1" t="s">
        <v>210</v>
      </c>
      <c r="B8" s="1">
        <v>71</v>
      </c>
      <c r="C8" s="1" t="s">
        <v>129</v>
      </c>
      <c r="D8" s="1">
        <v>7</v>
      </c>
      <c r="E8" s="1" t="s">
        <v>143</v>
      </c>
      <c r="F8" s="1" t="s">
        <v>131</v>
      </c>
      <c r="G8" s="1" t="s">
        <v>132</v>
      </c>
      <c r="H8" s="1" t="s">
        <v>133</v>
      </c>
      <c r="I8" s="1" t="s">
        <v>144</v>
      </c>
      <c r="J8" s="6">
        <v>133.6</v>
      </c>
      <c r="K8" s="6">
        <v>36.4</v>
      </c>
      <c r="L8" s="23">
        <f t="shared" si="0"/>
        <v>27.245508982035926</v>
      </c>
      <c r="M8" s="6">
        <v>80.3</v>
      </c>
      <c r="N8" s="23">
        <f t="shared" si="1"/>
        <v>60.104790419161681</v>
      </c>
      <c r="O8" s="6">
        <v>490</v>
      </c>
      <c r="P8" s="24">
        <f t="shared" si="2"/>
        <v>3.0762230602886226E-4</v>
      </c>
      <c r="Q8" s="24">
        <f t="shared" si="3"/>
        <v>4.5690394120752098E-4</v>
      </c>
      <c r="R8" s="1" t="s">
        <v>111</v>
      </c>
      <c r="S8" s="1" t="s">
        <v>111</v>
      </c>
      <c r="T8" s="1" t="s">
        <v>111</v>
      </c>
      <c r="U8" s="1"/>
      <c r="V8" s="1">
        <v>8.3699999999999992</v>
      </c>
      <c r="W8" s="1">
        <v>6.7</v>
      </c>
      <c r="X8" s="19">
        <v>133.6</v>
      </c>
      <c r="Y8" s="19">
        <v>114.5</v>
      </c>
      <c r="Z8" s="19">
        <v>25.57</v>
      </c>
      <c r="AA8" s="4">
        <v>5.2259999999999997E-3</v>
      </c>
      <c r="AB8" s="4"/>
      <c r="AC8" s="4"/>
      <c r="AD8" s="4">
        <v>0.3246</v>
      </c>
      <c r="AE8" s="4">
        <v>2.1100000000000001E-2</v>
      </c>
      <c r="AF8" s="4">
        <v>628.4</v>
      </c>
      <c r="AG8" s="4">
        <v>32.28</v>
      </c>
      <c r="AH8" s="4">
        <v>1.5389999999999999</v>
      </c>
      <c r="AI8" s="4">
        <v>1.055E-4</v>
      </c>
      <c r="AJ8" s="4">
        <v>0.92100000000000004</v>
      </c>
      <c r="AK8" s="4">
        <v>5.9049999999999997E-3</v>
      </c>
      <c r="AL8" s="4">
        <v>39.06</v>
      </c>
      <c r="AM8" s="4">
        <v>-49.88</v>
      </c>
      <c r="AN8" s="4">
        <v>-4756000</v>
      </c>
      <c r="AO8" s="4">
        <v>4.8820000000000002E-2</v>
      </c>
      <c r="AP8" s="4">
        <v>8.0579999999999999E-2</v>
      </c>
      <c r="AQ8" s="4">
        <f t="shared" si="6"/>
        <v>80580</v>
      </c>
      <c r="AR8" s="4">
        <f t="shared" si="6"/>
        <v>80580000000</v>
      </c>
      <c r="AS8" s="4">
        <v>0.55410000000000004</v>
      </c>
      <c r="AT8" s="4">
        <v>0.43909999999999999</v>
      </c>
      <c r="AU8" s="4">
        <v>692.3</v>
      </c>
      <c r="AV8" s="4">
        <v>623.79999999999995</v>
      </c>
      <c r="AW8" s="4">
        <v>128.80000000000001</v>
      </c>
      <c r="AX8" s="4">
        <v>0.79459999999999997</v>
      </c>
      <c r="AY8" s="4">
        <v>5530</v>
      </c>
      <c r="AZ8" s="4">
        <v>854.4</v>
      </c>
      <c r="BA8" s="4">
        <v>4.9020000000000001E-3</v>
      </c>
      <c r="BB8" s="4">
        <f t="shared" si="7"/>
        <v>2.1436862000000001E-2</v>
      </c>
      <c r="BC8" s="4">
        <f t="shared" si="8"/>
        <v>9.9999999999999998E-13</v>
      </c>
      <c r="BD8" s="4">
        <v>0.26800000000000002</v>
      </c>
      <c r="BE8" s="4">
        <v>0.51870000000000005</v>
      </c>
      <c r="BF8" s="4">
        <v>0.53039999999999998</v>
      </c>
      <c r="BG8" s="4">
        <v>2.977E-3</v>
      </c>
      <c r="BH8" s="19">
        <v>28.07</v>
      </c>
      <c r="BI8" s="19">
        <v>13.49</v>
      </c>
      <c r="BJ8" s="19">
        <v>7.34</v>
      </c>
      <c r="BK8" s="19">
        <v>6.8180000000000005</v>
      </c>
      <c r="BL8" s="19">
        <v>6.7379999999999995</v>
      </c>
      <c r="BO8" s="5">
        <v>6.508</v>
      </c>
      <c r="BP8" s="5">
        <v>0.49120000000000003</v>
      </c>
      <c r="BQ8" s="5">
        <v>465.2</v>
      </c>
      <c r="BR8" s="5">
        <v>1796</v>
      </c>
      <c r="BS8" s="5">
        <v>1.325</v>
      </c>
      <c r="BT8" s="5">
        <v>2.634E-8</v>
      </c>
      <c r="BU8" s="5">
        <v>2.3000000000000001E-4</v>
      </c>
      <c r="BV8" s="5">
        <v>52.22</v>
      </c>
      <c r="BW8" s="5">
        <v>-3376</v>
      </c>
      <c r="BX8" s="5">
        <v>-1264</v>
      </c>
      <c r="BY8" s="5">
        <v>24830000000000</v>
      </c>
      <c r="BZ8" s="5">
        <v>78.23</v>
      </c>
      <c r="CA8" s="5">
        <v>98.29</v>
      </c>
      <c r="CB8" s="5">
        <v>9.641</v>
      </c>
      <c r="CC8" s="19">
        <v>15.930000000000001</v>
      </c>
      <c r="CD8" s="19">
        <v>0.33139999999999997</v>
      </c>
      <c r="CE8" s="19">
        <v>0.22800000000000001</v>
      </c>
      <c r="CF8" s="19">
        <v>443</v>
      </c>
      <c r="CG8" s="19">
        <v>404.2</v>
      </c>
      <c r="CH8" s="19">
        <v>69.42</v>
      </c>
      <c r="CI8" s="19">
        <v>1.1970000000000001</v>
      </c>
      <c r="CJ8" s="19">
        <v>1660</v>
      </c>
      <c r="CK8" s="19">
        <v>0.60521029504080348</v>
      </c>
      <c r="CL8" s="19">
        <v>0.26800000000000002</v>
      </c>
      <c r="CM8" s="19">
        <v>0.51859999999999995</v>
      </c>
      <c r="CN8" s="19">
        <v>0.43459999999999999</v>
      </c>
      <c r="CO8" s="19">
        <v>0.26019999999999999</v>
      </c>
      <c r="CR8" s="1">
        <v>118</v>
      </c>
      <c r="CS8" s="1">
        <v>50</v>
      </c>
      <c r="CT8" s="1"/>
      <c r="CU8" s="25">
        <v>1.3360000000000001E-7</v>
      </c>
      <c r="CV8" s="25">
        <v>1.145E-4</v>
      </c>
      <c r="CW8" s="25">
        <v>2.5570000000000001E-5</v>
      </c>
      <c r="CX8" s="25">
        <v>5.2259999999999997E-3</v>
      </c>
      <c r="CY8" s="25"/>
      <c r="CZ8" s="25"/>
      <c r="DA8" s="25">
        <v>0.33839999999999998</v>
      </c>
      <c r="DB8" s="25">
        <v>2.0840000000000001E-2</v>
      </c>
      <c r="DC8" s="25">
        <v>1.462E-3</v>
      </c>
      <c r="DD8" s="25">
        <v>603.70000000000005</v>
      </c>
      <c r="DE8" s="25">
        <v>5.4350000000000004E-4</v>
      </c>
      <c r="DF8" s="25">
        <v>0.99270000000000003</v>
      </c>
      <c r="DG8" s="25">
        <v>330.7</v>
      </c>
      <c r="DH8" s="25">
        <v>33.44</v>
      </c>
      <c r="DI8" s="25">
        <v>1.5629999999999999</v>
      </c>
      <c r="DJ8" s="25">
        <v>1.0349999999999999E-4</v>
      </c>
      <c r="DK8" s="25">
        <v>0.90349999999999997</v>
      </c>
      <c r="DL8" s="25">
        <v>7.8240000000000004E-4</v>
      </c>
      <c r="DM8" s="25"/>
      <c r="DN8" s="25"/>
      <c r="DO8" s="25">
        <v>3.0790000000000001E-3</v>
      </c>
      <c r="DP8" s="25">
        <v>7.9569999999999999E-4</v>
      </c>
      <c r="DQ8" s="25">
        <v>6.72</v>
      </c>
      <c r="DR8" s="25">
        <v>1.5269999999999999E-6</v>
      </c>
      <c r="DS8" s="25">
        <v>4.1120000000000002E-4</v>
      </c>
      <c r="DT8" s="25"/>
      <c r="DU8" s="25"/>
      <c r="DV8" s="25">
        <v>1.6069999999999999E-3</v>
      </c>
      <c r="DW8" s="25">
        <v>8.5220000000000002</v>
      </c>
      <c r="DX8" s="25">
        <v>-10.95</v>
      </c>
      <c r="DY8" s="25">
        <v>-48210</v>
      </c>
      <c r="DZ8" s="25">
        <v>2.9080000000000002E-2</v>
      </c>
      <c r="EA8" s="25">
        <v>4.8059999999999999E-2</v>
      </c>
      <c r="EB8" s="25"/>
      <c r="EC8" s="25"/>
      <c r="ED8" s="25">
        <v>1.022E-5</v>
      </c>
      <c r="EE8" s="25">
        <v>1.5379999999999998E-5</v>
      </c>
      <c r="EF8" s="25">
        <v>0.37759999999999999</v>
      </c>
      <c r="EG8" s="25">
        <v>0.28699999999999998</v>
      </c>
      <c r="EH8" s="25">
        <v>363.8</v>
      </c>
      <c r="EI8" s="25">
        <v>329.7</v>
      </c>
      <c r="EJ8" s="25">
        <v>65.86</v>
      </c>
      <c r="EK8" s="25">
        <v>0.875</v>
      </c>
      <c r="EL8" s="25">
        <v>1902</v>
      </c>
      <c r="EM8" s="25">
        <v>439</v>
      </c>
      <c r="EN8" s="25">
        <v>1.694E-3</v>
      </c>
      <c r="EO8" s="25"/>
      <c r="EP8" s="25"/>
      <c r="EQ8" s="25">
        <v>0.18260000000000001</v>
      </c>
      <c r="ER8" s="25">
        <v>0.3518</v>
      </c>
      <c r="ES8" s="25">
        <v>0.35049999999999998</v>
      </c>
      <c r="ET8" s="25">
        <v>1.4450000000000001E-3</v>
      </c>
      <c r="EU8" s="25"/>
      <c r="EV8" s="25"/>
      <c r="EW8" s="25">
        <v>1.301E-8</v>
      </c>
      <c r="EX8" s="25">
        <v>7.1680000000000001E-9</v>
      </c>
      <c r="EY8" s="26">
        <f t="shared" si="4"/>
        <v>7.1680000000000001</v>
      </c>
      <c r="EZ8" s="25">
        <v>6.8500000000000001E-9</v>
      </c>
      <c r="FA8" s="25">
        <v>6.7530000000000002E-9</v>
      </c>
      <c r="FB8" s="25">
        <v>6.596E-9</v>
      </c>
      <c r="FC8" s="1"/>
      <c r="FD8" s="25">
        <f t="shared" si="9"/>
        <v>13.01</v>
      </c>
      <c r="FE8" s="25">
        <f t="shared" si="9"/>
        <v>7.1680000000000001</v>
      </c>
      <c r="FF8" s="25">
        <f t="shared" si="5"/>
        <v>6.8500000000000005</v>
      </c>
      <c r="FG8" s="25">
        <f t="shared" si="5"/>
        <v>6.7530000000000001</v>
      </c>
      <c r="FH8" s="25">
        <f t="shared" si="5"/>
        <v>6.5960000000000001</v>
      </c>
    </row>
    <row r="9" spans="1:171" ht="15" x14ac:dyDescent="0.15">
      <c r="A9" s="1" t="s">
        <v>210</v>
      </c>
      <c r="B9" s="1">
        <v>71</v>
      </c>
      <c r="C9" s="1" t="s">
        <v>146</v>
      </c>
      <c r="D9" s="1">
        <v>6</v>
      </c>
      <c r="E9" s="1" t="s">
        <v>147</v>
      </c>
      <c r="F9" s="1" t="s">
        <v>148</v>
      </c>
      <c r="G9" s="1" t="s">
        <v>149</v>
      </c>
      <c r="H9" s="1" t="s">
        <v>150</v>
      </c>
      <c r="I9" s="1" t="s">
        <v>151</v>
      </c>
      <c r="J9" s="6">
        <v>1191</v>
      </c>
      <c r="K9" s="6">
        <v>228.8</v>
      </c>
      <c r="L9" s="23">
        <f t="shared" si="0"/>
        <v>19.210747271200674</v>
      </c>
      <c r="M9" s="6">
        <v>746.5</v>
      </c>
      <c r="N9" s="23">
        <f t="shared" si="1"/>
        <v>62.678421494542405</v>
      </c>
      <c r="O9" s="6">
        <v>2680</v>
      </c>
      <c r="P9" s="24">
        <f t="shared" si="2"/>
        <v>3.2978111700287887E-4</v>
      </c>
      <c r="Q9" s="24">
        <f t="shared" si="3"/>
        <v>5.956795360814788E-4</v>
      </c>
      <c r="R9" s="1" t="s">
        <v>152</v>
      </c>
      <c r="S9" s="1" t="s">
        <v>152</v>
      </c>
      <c r="T9" s="1" t="s">
        <v>152</v>
      </c>
      <c r="U9" s="1"/>
      <c r="V9" s="1">
        <v>18.809999999999999</v>
      </c>
      <c r="W9" s="1">
        <v>5.97</v>
      </c>
      <c r="X9" s="19">
        <v>1191</v>
      </c>
      <c r="Y9" s="19">
        <v>567.6</v>
      </c>
      <c r="Z9" s="19">
        <v>24.62</v>
      </c>
      <c r="AA9" s="4">
        <v>4.8379999999999999E-2</v>
      </c>
      <c r="AB9" s="4"/>
      <c r="AC9" s="4"/>
      <c r="AD9" s="4">
        <v>3.3149999999999999E-2</v>
      </c>
      <c r="AE9" s="4">
        <v>3.4489999999999998E-3</v>
      </c>
      <c r="AF9" s="4">
        <v>314</v>
      </c>
      <c r="AG9" s="4">
        <v>3.0430000000000001</v>
      </c>
      <c r="AH9" s="4">
        <v>0.96089999999999998</v>
      </c>
      <c r="AI9" s="4">
        <v>5.6649999999999995E-4</v>
      </c>
      <c r="AJ9" s="4">
        <v>0.99809999999999999</v>
      </c>
      <c r="AK9" s="4">
        <v>1.183E-4</v>
      </c>
      <c r="AL9" s="4">
        <v>0.4486</v>
      </c>
      <c r="AM9" s="4">
        <v>-0.61899999999999999</v>
      </c>
      <c r="AN9" s="4">
        <v>-179400</v>
      </c>
      <c r="AO9" s="4">
        <v>3.6459999999999999E-3</v>
      </c>
      <c r="AP9" s="4">
        <v>4.9220000000000002E-3</v>
      </c>
      <c r="AQ9" s="4">
        <f t="shared" si="6"/>
        <v>4922</v>
      </c>
      <c r="AR9" s="4">
        <f t="shared" si="6"/>
        <v>4922000000</v>
      </c>
      <c r="AS9" s="4">
        <v>6.5469999999999999E-3</v>
      </c>
      <c r="AT9" s="4">
        <v>6.2579999999999997E-3</v>
      </c>
      <c r="AU9" s="4">
        <v>322.3</v>
      </c>
      <c r="AV9" s="4">
        <v>305.2</v>
      </c>
      <c r="AW9" s="4">
        <v>17.149999999999999</v>
      </c>
      <c r="AX9" s="4">
        <v>757.8</v>
      </c>
      <c r="AY9" s="4">
        <v>0.99950000000000006</v>
      </c>
      <c r="AZ9" s="4">
        <v>322.3</v>
      </c>
      <c r="BA9" s="4">
        <v>2.2379999999999999E-5</v>
      </c>
      <c r="BB9" s="4">
        <f t="shared" si="7"/>
        <v>2.2816667999999997E-5</v>
      </c>
      <c r="BC9" s="4">
        <f t="shared" si="8"/>
        <v>9.9999999999999998E-13</v>
      </c>
      <c r="BD9" s="4">
        <v>0.24410000000000001</v>
      </c>
      <c r="BE9" s="4">
        <v>0.2737</v>
      </c>
      <c r="BF9" s="4">
        <v>0.3911</v>
      </c>
      <c r="BG9" s="4">
        <v>1.962E-4</v>
      </c>
      <c r="BH9" s="19">
        <v>8.109</v>
      </c>
      <c r="BI9" s="19">
        <v>6.8919999999999995</v>
      </c>
      <c r="BJ9" s="19">
        <v>6.8500000000000005</v>
      </c>
      <c r="BK9" s="19">
        <v>6.6210000000000004</v>
      </c>
      <c r="BL9" s="19">
        <v>6.319</v>
      </c>
      <c r="BO9" s="5">
        <v>1.321</v>
      </c>
      <c r="BP9" s="5">
        <v>0.15310000000000001</v>
      </c>
      <c r="BQ9" s="5">
        <v>253.1</v>
      </c>
      <c r="BR9" s="5">
        <v>372.2</v>
      </c>
      <c r="BS9" s="5">
        <v>0.86250000000000004</v>
      </c>
      <c r="BT9" s="5">
        <v>3.4759999999999999E-4</v>
      </c>
      <c r="BU9" s="5">
        <v>0.61240000000000006</v>
      </c>
      <c r="BV9" s="5">
        <v>3.6120000000000001</v>
      </c>
      <c r="BW9" s="5">
        <v>-184.8</v>
      </c>
      <c r="BX9" s="5">
        <v>-25.22</v>
      </c>
      <c r="BY9" s="5">
        <v>19750000000000</v>
      </c>
      <c r="BZ9" s="5">
        <v>14.86</v>
      </c>
      <c r="CA9" s="5">
        <v>18.77</v>
      </c>
      <c r="CB9" s="5">
        <v>5.9</v>
      </c>
      <c r="CC9" s="19">
        <v>18.72</v>
      </c>
      <c r="CD9" s="19">
        <v>0.37190000000000001</v>
      </c>
      <c r="CE9" s="19">
        <v>0.1019</v>
      </c>
      <c r="CF9" s="19">
        <v>253.8</v>
      </c>
      <c r="CG9" s="19">
        <v>242.3</v>
      </c>
      <c r="CH9" s="19">
        <v>79.069999999999993</v>
      </c>
      <c r="CI9" s="19">
        <v>1.0820000000000001</v>
      </c>
      <c r="CJ9" s="19">
        <v>145.6</v>
      </c>
      <c r="CK9" s="19">
        <v>0.31517094017094022</v>
      </c>
      <c r="CL9" s="19">
        <v>0.24410000000000001</v>
      </c>
      <c r="CM9" s="19">
        <v>0.2737</v>
      </c>
      <c r="CN9" s="19">
        <v>0.36320000000000002</v>
      </c>
      <c r="CO9" s="19">
        <v>7.6749999999999999E-2</v>
      </c>
      <c r="CR9" s="1">
        <v>35</v>
      </c>
      <c r="CS9" s="1">
        <v>50</v>
      </c>
      <c r="CT9" s="1"/>
      <c r="CU9" s="25">
        <v>1.1909999999999999E-6</v>
      </c>
      <c r="CV9" s="25">
        <v>5.6760000000000003E-4</v>
      </c>
      <c r="CW9" s="25">
        <v>2.4620000000000001E-5</v>
      </c>
      <c r="CX9" s="25">
        <v>4.8379999999999999E-2</v>
      </c>
      <c r="CY9" s="25"/>
      <c r="CZ9" s="25"/>
      <c r="DA9" s="25">
        <v>3.5249999999999997E-2</v>
      </c>
      <c r="DB9" s="25">
        <v>3.421E-3</v>
      </c>
      <c r="DC9" s="25">
        <v>2.399E-4</v>
      </c>
      <c r="DD9" s="25">
        <v>50.2</v>
      </c>
      <c r="DE9" s="25">
        <v>7.1489999999999998E-4</v>
      </c>
      <c r="DF9" s="25">
        <v>0.99870000000000003</v>
      </c>
      <c r="DG9" s="25">
        <v>165.2</v>
      </c>
      <c r="DH9" s="25">
        <v>3.2330000000000001</v>
      </c>
      <c r="DI9" s="25">
        <v>0.98109999999999997</v>
      </c>
      <c r="DJ9" s="25">
        <v>5.6539999999999997E-4</v>
      </c>
      <c r="DK9" s="25">
        <v>0.99619999999999997</v>
      </c>
      <c r="DL9" s="25">
        <v>1.2290000000000001E-3</v>
      </c>
      <c r="DM9" s="25"/>
      <c r="DN9" s="25"/>
      <c r="DO9" s="25">
        <v>2.0790000000000001E-4</v>
      </c>
      <c r="DP9" s="25">
        <v>1.962E-4</v>
      </c>
      <c r="DQ9" s="25">
        <v>1.6159999999999999E-7</v>
      </c>
      <c r="DR9" s="25">
        <v>9.5399999999999994E-8</v>
      </c>
      <c r="DS9" s="25">
        <v>2627</v>
      </c>
      <c r="DT9" s="25"/>
      <c r="DU9" s="25"/>
      <c r="DV9" s="25">
        <v>3.243E-5</v>
      </c>
      <c r="DW9" s="25">
        <v>0.1094</v>
      </c>
      <c r="DX9" s="25">
        <v>-0.15279999999999999</v>
      </c>
      <c r="DY9" s="25">
        <v>-7095</v>
      </c>
      <c r="DZ9" s="25">
        <v>1.8060000000000001E-3</v>
      </c>
      <c r="EA9" s="25">
        <v>2.5839999999999999E-3</v>
      </c>
      <c r="EB9" s="25"/>
      <c r="EC9" s="25"/>
      <c r="ED9" s="25">
        <v>1.116E-5</v>
      </c>
      <c r="EE9" s="25">
        <v>1.3509999999999999E-5</v>
      </c>
      <c r="EF9" s="25">
        <v>3.3289999999999999E-3</v>
      </c>
      <c r="EG9" s="25">
        <v>3.2339999999999999E-3</v>
      </c>
      <c r="EH9" s="25">
        <v>174.7</v>
      </c>
      <c r="EI9" s="25">
        <v>157</v>
      </c>
      <c r="EJ9" s="25">
        <v>17.64</v>
      </c>
      <c r="EK9" s="25">
        <v>3016</v>
      </c>
      <c r="EL9" s="25">
        <v>0.55000000000000004</v>
      </c>
      <c r="EM9" s="25">
        <v>174.7</v>
      </c>
      <c r="EN9" s="25">
        <v>6.4869999999999999E-6</v>
      </c>
      <c r="EO9" s="25"/>
      <c r="EP9" s="25"/>
      <c r="EQ9" s="25">
        <v>0.1663</v>
      </c>
      <c r="ER9" s="25">
        <v>0.18679999999999999</v>
      </c>
      <c r="ES9" s="25">
        <v>0.26079999999999998</v>
      </c>
      <c r="ET9" s="25">
        <v>9.0169999999999999E-5</v>
      </c>
      <c r="EU9" s="25"/>
      <c r="EV9" s="25"/>
      <c r="EW9" s="25">
        <v>6.874E-9</v>
      </c>
      <c r="EX9" s="25">
        <v>6.8340000000000002E-9</v>
      </c>
      <c r="EY9" s="26">
        <f t="shared" si="4"/>
        <v>6.8340000000000005</v>
      </c>
      <c r="EZ9" s="25">
        <v>6.7409999999999998E-9</v>
      </c>
      <c r="FA9" s="25">
        <v>6.3979999999999996E-9</v>
      </c>
      <c r="FB9" s="25">
        <v>5.9790000000000001E-9</v>
      </c>
      <c r="FC9" s="1"/>
      <c r="FD9" s="25">
        <f t="shared" si="9"/>
        <v>6.8739999999999997</v>
      </c>
      <c r="FE9" s="25">
        <f t="shared" si="9"/>
        <v>6.8340000000000005</v>
      </c>
      <c r="FF9" s="25">
        <f t="shared" si="5"/>
        <v>6.7409999999999997</v>
      </c>
      <c r="FG9" s="25">
        <f t="shared" si="5"/>
        <v>6.3979999999999997</v>
      </c>
      <c r="FH9" s="25">
        <f t="shared" si="5"/>
        <v>5.9790000000000001</v>
      </c>
    </row>
    <row r="10" spans="1:171" ht="15" x14ac:dyDescent="0.15">
      <c r="A10" s="1" t="s">
        <v>210</v>
      </c>
      <c r="B10" s="1">
        <v>54</v>
      </c>
      <c r="C10" s="1" t="s">
        <v>146</v>
      </c>
      <c r="D10" s="1">
        <v>12</v>
      </c>
      <c r="E10" s="1" t="s">
        <v>154</v>
      </c>
      <c r="F10" s="1" t="s">
        <v>148</v>
      </c>
      <c r="G10" s="1" t="s">
        <v>149</v>
      </c>
      <c r="H10" s="1" t="s">
        <v>155</v>
      </c>
      <c r="I10" s="1" t="s">
        <v>155</v>
      </c>
      <c r="J10" s="6">
        <v>35.380000000000003</v>
      </c>
      <c r="K10" s="6">
        <v>8.9</v>
      </c>
      <c r="L10" s="23">
        <f t="shared" si="0"/>
        <v>25.155455059355567</v>
      </c>
      <c r="M10" s="6">
        <v>11.8</v>
      </c>
      <c r="N10" s="23">
        <f t="shared" si="1"/>
        <v>33.352176370830975</v>
      </c>
      <c r="O10" s="6">
        <v>200</v>
      </c>
      <c r="P10" s="24">
        <f t="shared" si="2"/>
        <v>2.3809220501556108E-4</v>
      </c>
      <c r="Q10" s="24">
        <f t="shared" si="3"/>
        <v>2.7415184783033988E-4</v>
      </c>
      <c r="R10" s="1" t="s">
        <v>156</v>
      </c>
      <c r="S10" s="1" t="s">
        <v>152</v>
      </c>
      <c r="T10" s="1" t="s">
        <v>152</v>
      </c>
      <c r="U10" s="1"/>
      <c r="V10" s="1">
        <v>4.2699999999999996</v>
      </c>
      <c r="W10" s="1">
        <v>3.02</v>
      </c>
      <c r="X10" s="19">
        <v>35.380000000000003</v>
      </c>
      <c r="Y10" s="19">
        <v>48.900000000000006</v>
      </c>
      <c r="Z10" s="19">
        <v>5.21</v>
      </c>
      <c r="AA10" s="4">
        <v>6.79E-3</v>
      </c>
      <c r="AB10" s="4"/>
      <c r="AC10" s="4"/>
      <c r="AD10" s="4">
        <v>0.2208</v>
      </c>
      <c r="AE10" s="4">
        <v>2.4400000000000002E-2</v>
      </c>
      <c r="AF10" s="4">
        <v>596.4</v>
      </c>
      <c r="AG10" s="4">
        <v>42.93</v>
      </c>
      <c r="AH10" s="4">
        <v>0.90480000000000005</v>
      </c>
      <c r="AI10" s="4">
        <v>4.7129999999999998E-5</v>
      </c>
      <c r="AJ10" s="4">
        <v>0.95550000000000002</v>
      </c>
      <c r="AK10" s="4">
        <v>3.0179999999999998E-2</v>
      </c>
      <c r="AL10" s="4">
        <v>95.78</v>
      </c>
      <c r="AM10" s="4">
        <v>-117.6</v>
      </c>
      <c r="AN10" s="4">
        <v>-68210000</v>
      </c>
      <c r="AO10" s="4">
        <v>0.1532</v>
      </c>
      <c r="AP10" s="4">
        <v>0.25519999999999998</v>
      </c>
      <c r="AQ10" s="4">
        <f t="shared" si="6"/>
        <v>255199.99999999997</v>
      </c>
      <c r="AR10" s="4">
        <f t="shared" si="6"/>
        <v>255199999999.99997</v>
      </c>
      <c r="AS10" s="4">
        <v>3.7449999999999997E-2</v>
      </c>
      <c r="AT10" s="4">
        <v>3.056E-2</v>
      </c>
      <c r="AU10" s="4">
        <v>614.9</v>
      </c>
      <c r="AV10" s="4">
        <v>575.1</v>
      </c>
      <c r="AW10" s="4">
        <v>40</v>
      </c>
      <c r="AX10" s="4">
        <v>54.02</v>
      </c>
      <c r="AY10" s="4">
        <v>118.7</v>
      </c>
      <c r="AZ10" s="4">
        <v>615.6</v>
      </c>
      <c r="BA10" s="4">
        <v>6.5450000000000005E-5</v>
      </c>
      <c r="BB10" s="4">
        <f t="shared" si="7"/>
        <v>4.6817919999999997E-3</v>
      </c>
      <c r="BC10" s="4">
        <f t="shared" si="8"/>
        <v>9.9999999999999998E-13</v>
      </c>
      <c r="BD10" s="4">
        <v>0.2177</v>
      </c>
      <c r="BE10" s="4">
        <v>0.3488</v>
      </c>
      <c r="BF10" s="4">
        <v>0.48</v>
      </c>
      <c r="BG10" s="4">
        <v>3.539E-3</v>
      </c>
      <c r="BH10" s="19">
        <v>7.65</v>
      </c>
      <c r="BI10" s="19">
        <v>3.9460000000000002</v>
      </c>
      <c r="BJ10" s="19">
        <v>1.579</v>
      </c>
      <c r="BK10" s="19">
        <v>0.90429999999999999</v>
      </c>
      <c r="BL10" s="19">
        <v>0.8155</v>
      </c>
      <c r="BO10" s="5">
        <v>0.96740000000000004</v>
      </c>
      <c r="BP10" s="5">
        <v>0.1032</v>
      </c>
      <c r="BQ10" s="5">
        <v>548.79999999999995</v>
      </c>
      <c r="BR10" s="5">
        <v>265.3</v>
      </c>
      <c r="BS10" s="5">
        <v>0.93700000000000006</v>
      </c>
      <c r="BT10" s="5">
        <v>3.8590000000000002E-5</v>
      </c>
      <c r="BU10" s="5">
        <v>0.78920000000000001</v>
      </c>
      <c r="BV10" s="5">
        <v>3.7509999999999999</v>
      </c>
      <c r="BW10" s="5">
        <v>63.44</v>
      </c>
      <c r="BX10" s="5">
        <v>-546.79999999999995</v>
      </c>
      <c r="BY10" s="5">
        <v>-324200000000</v>
      </c>
      <c r="BZ10" s="5">
        <v>18.47</v>
      </c>
      <c r="CA10" s="5">
        <v>22.98</v>
      </c>
      <c r="CB10" s="5">
        <v>2.851</v>
      </c>
      <c r="CC10" s="19">
        <v>2.3649999999999998</v>
      </c>
      <c r="CD10" s="19">
        <v>0.1585</v>
      </c>
      <c r="CE10" s="19">
        <v>0.12790000000000001</v>
      </c>
      <c r="CF10" s="19">
        <v>548</v>
      </c>
      <c r="CG10" s="19">
        <v>535.70000000000005</v>
      </c>
      <c r="CH10" s="19">
        <v>17.010000000000002</v>
      </c>
      <c r="CI10" s="19">
        <v>1.282</v>
      </c>
      <c r="CJ10" s="19">
        <v>217.4</v>
      </c>
      <c r="CK10" s="19">
        <v>1.2054968287526429</v>
      </c>
      <c r="CL10" s="19">
        <v>0.2077</v>
      </c>
      <c r="CM10" s="19">
        <v>0.2555</v>
      </c>
      <c r="CN10" s="19">
        <v>0.40629999999999999</v>
      </c>
      <c r="CO10" s="19">
        <v>5.6259999999999998E-2</v>
      </c>
      <c r="CR10" s="1">
        <v>4</v>
      </c>
      <c r="CS10" s="1">
        <v>54</v>
      </c>
      <c r="CT10" s="1"/>
      <c r="CU10" s="25">
        <v>3.5380000000000003E-8</v>
      </c>
      <c r="CV10" s="25">
        <v>4.8900000000000003E-5</v>
      </c>
      <c r="CW10" s="25">
        <v>5.2100000000000001E-6</v>
      </c>
      <c r="CX10" s="25">
        <v>6.79E-3</v>
      </c>
      <c r="CY10" s="25"/>
      <c r="CZ10" s="25"/>
      <c r="DA10" s="25">
        <v>0.154</v>
      </c>
      <c r="DB10" s="25">
        <v>1.5389999999999999E-2</v>
      </c>
      <c r="DC10" s="25">
        <v>1.0460000000000001E-3</v>
      </c>
      <c r="DD10" s="25">
        <v>555.6</v>
      </c>
      <c r="DE10" s="25">
        <v>8.2379999999999997E-4</v>
      </c>
      <c r="DF10" s="25">
        <v>0.99690000000000001</v>
      </c>
      <c r="DG10" s="25">
        <v>301.2</v>
      </c>
      <c r="DH10" s="25">
        <v>26.21</v>
      </c>
      <c r="DI10" s="25">
        <v>0.94440000000000002</v>
      </c>
      <c r="DJ10" s="25">
        <v>4.8019999999999998E-5</v>
      </c>
      <c r="DK10" s="25">
        <v>0.98209999999999997</v>
      </c>
      <c r="DL10" s="25">
        <v>3.0180000000000002E-4</v>
      </c>
      <c r="DM10" s="25"/>
      <c r="DN10" s="25"/>
      <c r="DO10" s="25">
        <v>2.3370000000000001E-3</v>
      </c>
      <c r="DP10" s="25">
        <v>1.0150000000000001E-3</v>
      </c>
      <c r="DQ10" s="25">
        <v>7.9679999999999995E-14</v>
      </c>
      <c r="DR10" s="25">
        <v>4.0809999999999999E-2</v>
      </c>
      <c r="DS10" s="25">
        <v>31820000000</v>
      </c>
      <c r="DT10" s="25"/>
      <c r="DU10" s="25"/>
      <c r="DV10" s="25">
        <v>9.6980000000000005E-4</v>
      </c>
      <c r="DW10" s="25">
        <v>2.681</v>
      </c>
      <c r="DX10" s="25">
        <v>-3.6070000000000002</v>
      </c>
      <c r="DY10" s="25">
        <v>3003</v>
      </c>
      <c r="DZ10" s="25">
        <v>3.9359999999999999E-2</v>
      </c>
      <c r="EA10" s="25">
        <v>5.8790000000000002E-2</v>
      </c>
      <c r="EB10" s="25"/>
      <c r="EC10" s="25"/>
      <c r="ED10" s="25">
        <v>3.2569999999999999E-6</v>
      </c>
      <c r="EE10" s="25">
        <v>1.9589999999999998E-6</v>
      </c>
      <c r="EF10" s="25">
        <v>7.8549999999999995E-2</v>
      </c>
      <c r="EG10" s="25">
        <v>9.5140000000000002E-2</v>
      </c>
      <c r="EH10" s="25">
        <v>306.60000000000002</v>
      </c>
      <c r="EI10" s="25">
        <v>298.10000000000002</v>
      </c>
      <c r="EJ10" s="25">
        <v>6.9450000000000003</v>
      </c>
      <c r="EK10" s="25">
        <v>2.1320000000000001</v>
      </c>
      <c r="EL10" s="25">
        <v>50.23</v>
      </c>
      <c r="EM10" s="25">
        <v>309.89999999999998</v>
      </c>
      <c r="EN10" s="25">
        <v>7.928E-5</v>
      </c>
      <c r="EO10" s="25"/>
      <c r="EP10" s="25"/>
      <c r="EQ10" s="25">
        <v>0.14149999999999999</v>
      </c>
      <c r="ER10" s="25">
        <v>0.17319999999999999</v>
      </c>
      <c r="ES10" s="25">
        <v>0.27639999999999998</v>
      </c>
      <c r="ET10" s="25">
        <v>9.9179999999999993E-4</v>
      </c>
      <c r="EU10" s="25"/>
      <c r="EV10" s="25"/>
      <c r="EW10" s="25">
        <v>3.054E-9</v>
      </c>
      <c r="EX10" s="25">
        <v>2.8999999999999999E-9</v>
      </c>
      <c r="EY10" s="26">
        <f t="shared" si="4"/>
        <v>2.9</v>
      </c>
      <c r="EZ10" s="25">
        <v>2.8710000000000001E-9</v>
      </c>
      <c r="FA10" s="25">
        <v>2.5709999999999999E-9</v>
      </c>
      <c r="FB10" s="25">
        <v>1.5690000000000001E-9</v>
      </c>
      <c r="FC10" s="1"/>
      <c r="FD10" s="25">
        <f t="shared" si="9"/>
        <v>3.0539999999999998</v>
      </c>
      <c r="FE10" s="25">
        <f t="shared" si="9"/>
        <v>2.9</v>
      </c>
      <c r="FF10" s="25">
        <f t="shared" si="5"/>
        <v>2.871</v>
      </c>
      <c r="FG10" s="25">
        <f t="shared" si="5"/>
        <v>2.5709999999999997</v>
      </c>
      <c r="FH10" s="25">
        <f t="shared" si="5"/>
        <v>1.5690000000000002</v>
      </c>
    </row>
    <row r="11" spans="1:171" ht="15" x14ac:dyDescent="0.15">
      <c r="A11" s="1" t="s">
        <v>210</v>
      </c>
      <c r="B11" s="1">
        <v>61</v>
      </c>
      <c r="C11" s="1" t="s">
        <v>146</v>
      </c>
      <c r="D11" s="1">
        <v>12</v>
      </c>
      <c r="E11" s="1" t="s">
        <v>157</v>
      </c>
      <c r="F11" s="1" t="s">
        <v>148</v>
      </c>
      <c r="G11" s="1" t="s">
        <v>158</v>
      </c>
      <c r="H11" s="1" t="s">
        <v>155</v>
      </c>
      <c r="I11" s="1" t="s">
        <v>155</v>
      </c>
      <c r="J11" s="6">
        <v>27.689999999999998</v>
      </c>
      <c r="K11" s="6">
        <v>5.5</v>
      </c>
      <c r="L11" s="23">
        <f t="shared" si="0"/>
        <v>19.862766341639581</v>
      </c>
      <c r="M11" s="6">
        <v>6.2</v>
      </c>
      <c r="N11" s="23">
        <f t="shared" si="1"/>
        <v>22.390754785120983</v>
      </c>
      <c r="O11" s="6">
        <v>110</v>
      </c>
      <c r="P11" s="24">
        <f t="shared" si="2"/>
        <v>2.5237723256253436E-4</v>
      </c>
      <c r="Q11" s="24">
        <f t="shared" si="3"/>
        <v>2.6795673280273036E-4</v>
      </c>
      <c r="R11" s="1" t="s">
        <v>153</v>
      </c>
      <c r="S11" s="1" t="s">
        <v>152</v>
      </c>
      <c r="T11" s="1" t="s">
        <v>152</v>
      </c>
      <c r="U11" s="1"/>
      <c r="V11" s="1">
        <v>4.47</v>
      </c>
      <c r="W11" s="1">
        <v>3.49</v>
      </c>
      <c r="X11" s="19">
        <v>27.689999999999998</v>
      </c>
      <c r="Y11" s="19">
        <v>41.85</v>
      </c>
      <c r="Z11" s="19">
        <v>6.2890000000000006</v>
      </c>
      <c r="AA11" s="4">
        <v>4.4029999999999998E-3</v>
      </c>
      <c r="AB11" s="4"/>
      <c r="AC11" s="4"/>
      <c r="AD11" s="4">
        <v>3.1850000000000001</v>
      </c>
      <c r="AE11" s="4">
        <v>0.18099999999999999</v>
      </c>
      <c r="AF11" s="4">
        <v>658.9</v>
      </c>
      <c r="AG11" s="4">
        <v>702.9</v>
      </c>
      <c r="AH11" s="4">
        <v>1.76</v>
      </c>
      <c r="AI11" s="4">
        <v>1.202E-5</v>
      </c>
      <c r="AJ11" s="4">
        <v>0.28720000000000001</v>
      </c>
      <c r="AK11" s="4">
        <v>3.343</v>
      </c>
      <c r="AL11" s="4">
        <v>10710</v>
      </c>
      <c r="AM11" s="4">
        <v>-14670</v>
      </c>
      <c r="AN11" s="4">
        <v>-5697000000000</v>
      </c>
      <c r="AO11" s="4">
        <v>4.3570000000000002</v>
      </c>
      <c r="AP11" s="4">
        <v>6.3390000000000004</v>
      </c>
      <c r="AQ11" s="4">
        <f t="shared" si="6"/>
        <v>6339000</v>
      </c>
      <c r="AR11" s="4">
        <f t="shared" si="6"/>
        <v>6339000000000</v>
      </c>
      <c r="AS11" s="4">
        <v>0.39860000000000001</v>
      </c>
      <c r="AT11" s="4">
        <v>0.22650000000000001</v>
      </c>
      <c r="AU11" s="4">
        <v>774.8</v>
      </c>
      <c r="AV11" s="4">
        <v>456.8</v>
      </c>
      <c r="AW11" s="4">
        <v>374.8</v>
      </c>
      <c r="AX11" s="4">
        <v>4.4669999999999996</v>
      </c>
      <c r="AY11" s="4">
        <v>15610</v>
      </c>
      <c r="AZ11" s="4">
        <v>858.7</v>
      </c>
      <c r="BA11" s="4">
        <v>9.9050000000000006E-4</v>
      </c>
      <c r="BB11" s="4">
        <f t="shared" si="7"/>
        <v>0.98686050000000003</v>
      </c>
      <c r="BC11" s="4">
        <f t="shared" si="8"/>
        <v>9.9999999999999998E-13</v>
      </c>
      <c r="BD11" s="4">
        <v>0.30130000000000001</v>
      </c>
      <c r="BE11" s="4">
        <v>0.54900000000000004</v>
      </c>
      <c r="BF11" s="4">
        <v>0.72519999999999996</v>
      </c>
      <c r="BG11" s="4">
        <v>6.5519999999999995E-2</v>
      </c>
      <c r="BH11" s="19">
        <v>27.43</v>
      </c>
      <c r="BI11" s="19">
        <v>26.729999999999997</v>
      </c>
      <c r="BJ11" s="19">
        <v>23.91</v>
      </c>
      <c r="BK11" s="19">
        <v>12.969999999999999</v>
      </c>
      <c r="BL11" s="19">
        <v>6.6180000000000003</v>
      </c>
      <c r="BO11" s="5">
        <v>9.1050000000000004</v>
      </c>
      <c r="BP11" s="5">
        <v>0.51739999999999997</v>
      </c>
      <c r="BQ11" s="5">
        <v>520.1</v>
      </c>
      <c r="BR11" s="5">
        <v>2410</v>
      </c>
      <c r="BS11" s="5">
        <v>1.76</v>
      </c>
      <c r="BT11" s="5">
        <v>4.6770000000000003E-6</v>
      </c>
      <c r="BU11" s="5">
        <v>0.11169999999999999</v>
      </c>
      <c r="BV11" s="5">
        <v>72.39</v>
      </c>
      <c r="BW11" s="5">
        <v>-6937</v>
      </c>
      <c r="BX11" s="5">
        <v>-4986</v>
      </c>
      <c r="BY11" s="5">
        <v>2431000000000000</v>
      </c>
      <c r="BZ11" s="5">
        <v>133.69999999999999</v>
      </c>
      <c r="CA11" s="5">
        <v>156.6</v>
      </c>
      <c r="CB11" s="5">
        <v>2.375</v>
      </c>
      <c r="CC11" s="19">
        <v>3.9160000000000004</v>
      </c>
      <c r="CD11" s="19">
        <v>0.56459999999999999</v>
      </c>
      <c r="CE11" s="19">
        <v>0.33260000000000001</v>
      </c>
      <c r="CF11" s="19">
        <v>437.5</v>
      </c>
      <c r="CG11" s="19">
        <v>399.8</v>
      </c>
      <c r="CH11" s="19">
        <v>147.6</v>
      </c>
      <c r="CI11" s="19">
        <v>0.877</v>
      </c>
      <c r="CJ11" s="19">
        <v>7149</v>
      </c>
      <c r="CK11" s="19">
        <v>0.60648621041879458</v>
      </c>
      <c r="CL11" s="19">
        <v>0.30130000000000001</v>
      </c>
      <c r="CM11" s="19">
        <v>0.54900000000000004</v>
      </c>
      <c r="CN11" s="19">
        <v>0.7258</v>
      </c>
      <c r="CO11" s="19">
        <v>0.28170000000000001</v>
      </c>
      <c r="CR11" s="1">
        <v>30</v>
      </c>
      <c r="CS11" s="1">
        <v>19</v>
      </c>
      <c r="CT11" s="1"/>
      <c r="CU11" s="25">
        <v>2.7689999999999998E-8</v>
      </c>
      <c r="CV11" s="25">
        <v>4.1850000000000001E-5</v>
      </c>
      <c r="CW11" s="25">
        <v>6.2890000000000003E-6</v>
      </c>
      <c r="CX11" s="25">
        <v>4.4029999999999998E-3</v>
      </c>
      <c r="CY11" s="25"/>
      <c r="CZ11" s="25"/>
      <c r="DA11" s="25">
        <v>3.3180000000000001</v>
      </c>
      <c r="DB11" s="25">
        <v>0.1812</v>
      </c>
      <c r="DC11" s="25">
        <v>1.1510000000000001E-4</v>
      </c>
      <c r="DD11" s="25">
        <v>6246</v>
      </c>
      <c r="DE11" s="25">
        <v>6.6080000000000002E-4</v>
      </c>
      <c r="DF11" s="25">
        <v>0.99960000000000004</v>
      </c>
      <c r="DG11" s="25">
        <v>328.4</v>
      </c>
      <c r="DH11" s="25">
        <v>726.6</v>
      </c>
      <c r="DI11" s="25">
        <v>1.786</v>
      </c>
      <c r="DJ11" s="25">
        <v>9.6390000000000004E-6</v>
      </c>
      <c r="DK11" s="25">
        <v>0.2303</v>
      </c>
      <c r="DL11" s="25">
        <v>7.9129999999999999E-4</v>
      </c>
      <c r="DM11" s="25"/>
      <c r="DN11" s="25"/>
      <c r="DO11" s="25">
        <v>6.6780000000000006E-2</v>
      </c>
      <c r="DP11" s="25">
        <v>1.3990000000000001E-4</v>
      </c>
      <c r="DQ11" s="25">
        <v>2.709E-5</v>
      </c>
      <c r="DR11" s="25">
        <v>1.8769999999999999E-7</v>
      </c>
      <c r="DS11" s="25">
        <v>4489</v>
      </c>
      <c r="DT11" s="25"/>
      <c r="DU11" s="25"/>
      <c r="DV11" s="25">
        <v>1.05</v>
      </c>
      <c r="DW11" s="25">
        <v>3777</v>
      </c>
      <c r="DX11" s="25">
        <v>-5225</v>
      </c>
      <c r="DY11" s="25">
        <v>-979600000000</v>
      </c>
      <c r="DZ11" s="25">
        <v>2.4750000000000001</v>
      </c>
      <c r="EA11" s="25">
        <v>3.601</v>
      </c>
      <c r="EB11" s="25"/>
      <c r="EC11" s="25"/>
      <c r="ED11" s="25">
        <v>2.8499999999999998E-6</v>
      </c>
      <c r="EE11" s="25">
        <v>3.4400000000000001E-6</v>
      </c>
      <c r="EF11" s="25">
        <v>0.24399999999999999</v>
      </c>
      <c r="EG11" s="25">
        <v>0.1288</v>
      </c>
      <c r="EH11" s="25">
        <v>392.1</v>
      </c>
      <c r="EI11" s="25">
        <v>237.9</v>
      </c>
      <c r="EJ11" s="25">
        <v>176.9</v>
      </c>
      <c r="EK11" s="25">
        <v>5.6260000000000003</v>
      </c>
      <c r="EL11" s="25">
        <v>4443</v>
      </c>
      <c r="EM11" s="25">
        <v>423.6</v>
      </c>
      <c r="EN11" s="25">
        <v>2.9460000000000001E-4</v>
      </c>
      <c r="EO11" s="25"/>
      <c r="EP11" s="25"/>
      <c r="EQ11" s="25">
        <v>0.20519999999999999</v>
      </c>
      <c r="ER11" s="25">
        <v>0.36699999999999999</v>
      </c>
      <c r="ES11" s="25">
        <v>0.49280000000000002</v>
      </c>
      <c r="ET11" s="25">
        <v>3.6339999999999997E-2</v>
      </c>
      <c r="EU11" s="25"/>
      <c r="EV11" s="25"/>
      <c r="EW11" s="25">
        <v>2.6779999999999999E-8</v>
      </c>
      <c r="EX11" s="25">
        <v>2.4360000000000001E-8</v>
      </c>
      <c r="EY11" s="26">
        <f t="shared" si="4"/>
        <v>24.36</v>
      </c>
      <c r="EZ11" s="25">
        <v>1.6630000000000001E-8</v>
      </c>
      <c r="FA11" s="25">
        <v>7.3509999999999999E-9</v>
      </c>
      <c r="FB11" s="25">
        <v>2.771E-9</v>
      </c>
      <c r="FC11" s="1"/>
      <c r="FD11" s="25">
        <f t="shared" si="9"/>
        <v>26.779999999999998</v>
      </c>
      <c r="FE11" s="25">
        <f t="shared" si="9"/>
        <v>24.36</v>
      </c>
      <c r="FF11" s="25">
        <f t="shared" si="5"/>
        <v>16.63</v>
      </c>
      <c r="FG11" s="25">
        <f t="shared" si="5"/>
        <v>7.351</v>
      </c>
      <c r="FH11" s="25">
        <f t="shared" si="5"/>
        <v>2.7709999999999999</v>
      </c>
    </row>
    <row r="12" spans="1:171" ht="15" x14ac:dyDescent="0.15">
      <c r="A12" s="1" t="s">
        <v>210</v>
      </c>
      <c r="B12" s="1">
        <v>63</v>
      </c>
      <c r="C12" s="1" t="s">
        <v>146</v>
      </c>
      <c r="D12" s="1">
        <v>6</v>
      </c>
      <c r="E12" s="1" t="s">
        <v>159</v>
      </c>
      <c r="F12" s="1" t="s">
        <v>148</v>
      </c>
      <c r="G12" s="1" t="s">
        <v>149</v>
      </c>
      <c r="H12" s="1" t="s">
        <v>155</v>
      </c>
      <c r="I12" s="1" t="s">
        <v>155</v>
      </c>
      <c r="J12" s="6">
        <v>27.78</v>
      </c>
      <c r="K12" s="6">
        <v>6.9</v>
      </c>
      <c r="L12" s="23">
        <f t="shared" si="0"/>
        <v>24.838012958963283</v>
      </c>
      <c r="M12" s="6">
        <v>6.9</v>
      </c>
      <c r="N12" s="23">
        <f t="shared" si="1"/>
        <v>24.838012958963283</v>
      </c>
      <c r="O12" s="6">
        <v>105</v>
      </c>
      <c r="P12" s="24">
        <f t="shared" si="2"/>
        <v>2.8933106621666294E-4</v>
      </c>
      <c r="Q12" s="24">
        <f t="shared" si="3"/>
        <v>2.8933106621666294E-4</v>
      </c>
      <c r="R12" s="1" t="s">
        <v>153</v>
      </c>
      <c r="S12" s="1" t="s">
        <v>152</v>
      </c>
      <c r="T12" s="1" t="s">
        <v>152</v>
      </c>
      <c r="U12" s="1"/>
      <c r="V12" s="1">
        <v>4.22</v>
      </c>
      <c r="W12" s="1">
        <v>2.54</v>
      </c>
      <c r="X12" s="19">
        <v>27.78</v>
      </c>
      <c r="Y12" s="19">
        <v>43.15</v>
      </c>
      <c r="Z12" s="19">
        <v>4.1949999999999994</v>
      </c>
      <c r="AA12" s="4">
        <v>6.6230000000000004E-3</v>
      </c>
      <c r="AB12" s="4"/>
      <c r="AC12" s="4"/>
      <c r="AD12" s="4">
        <v>0.50219999999999998</v>
      </c>
      <c r="AE12" s="4">
        <v>4.2619999999999998E-2</v>
      </c>
      <c r="AF12" s="4">
        <v>168.4</v>
      </c>
      <c r="AG12" s="4">
        <v>111.4</v>
      </c>
      <c r="AH12" s="4">
        <v>1.1779999999999999</v>
      </c>
      <c r="AI12" s="4">
        <v>3.7929999999999998E-5</v>
      </c>
      <c r="AJ12" s="4">
        <v>0.87909999999999999</v>
      </c>
      <c r="AK12" s="4">
        <v>0.58050000000000002</v>
      </c>
      <c r="AL12" s="4">
        <v>1405</v>
      </c>
      <c r="AM12" s="4">
        <v>-1633</v>
      </c>
      <c r="AN12" s="4">
        <v>-1872000000000</v>
      </c>
      <c r="AO12" s="4">
        <v>0.78620000000000001</v>
      </c>
      <c r="AP12" s="4">
        <v>1.2170000000000001</v>
      </c>
      <c r="AQ12" s="4">
        <f t="shared" si="6"/>
        <v>1217000</v>
      </c>
      <c r="AR12" s="4">
        <f t="shared" si="6"/>
        <v>1217000000000</v>
      </c>
      <c r="AS12" s="4">
        <v>0.21229999999999999</v>
      </c>
      <c r="AT12" s="4">
        <v>5.8160000000000003E-2</v>
      </c>
      <c r="AU12" s="4">
        <v>213.3</v>
      </c>
      <c r="AV12" s="4">
        <v>145.4</v>
      </c>
      <c r="AW12" s="4">
        <v>89.86</v>
      </c>
      <c r="AX12" s="4">
        <v>3.7759999999999998</v>
      </c>
      <c r="AY12" s="4">
        <v>917.1</v>
      </c>
      <c r="AZ12" s="4">
        <v>237.1</v>
      </c>
      <c r="BA12" s="4">
        <v>6.7219999999999997E-5</v>
      </c>
      <c r="BB12" s="4">
        <f t="shared" si="7"/>
        <v>4.5725392000000004E-2</v>
      </c>
      <c r="BC12" s="4">
        <f t="shared" si="8"/>
        <v>9.9999999999999998E-13</v>
      </c>
      <c r="BD12" s="4">
        <v>0.2429</v>
      </c>
      <c r="BE12" s="4">
        <v>0.3427</v>
      </c>
      <c r="BF12" s="4">
        <v>0.39119999999999999</v>
      </c>
      <c r="BG12" s="4">
        <v>8.1609999999999999E-3</v>
      </c>
      <c r="BH12" s="19">
        <v>9.2159999999999993</v>
      </c>
      <c r="BI12" s="19">
        <v>5.6779999999999999</v>
      </c>
      <c r="BJ12" s="19">
        <v>3.43</v>
      </c>
      <c r="BK12" s="19">
        <v>1.2750000000000001</v>
      </c>
      <c r="BL12" s="19">
        <v>0.46479999999999999</v>
      </c>
      <c r="BO12" s="5">
        <v>2.1789999999999998</v>
      </c>
      <c r="BP12" s="5">
        <v>0.18490000000000001</v>
      </c>
      <c r="BQ12" s="5">
        <v>161</v>
      </c>
      <c r="BR12" s="5">
        <v>603</v>
      </c>
      <c r="BS12" s="5">
        <v>1.179</v>
      </c>
      <c r="BT12" s="5">
        <v>1.607E-5</v>
      </c>
      <c r="BU12" s="5">
        <v>0.3725</v>
      </c>
      <c r="BV12" s="5">
        <v>9.6039999999999992</v>
      </c>
      <c r="BW12" s="5">
        <v>-1064</v>
      </c>
      <c r="BX12" s="5">
        <v>235</v>
      </c>
      <c r="BY12" s="5">
        <v>35810000000000</v>
      </c>
      <c r="BZ12" s="5">
        <v>38.67</v>
      </c>
      <c r="CA12" s="5">
        <v>46.88</v>
      </c>
      <c r="CB12" s="5">
        <v>1.2309999999999999</v>
      </c>
      <c r="CC12" s="19">
        <v>2.9649999999999999</v>
      </c>
      <c r="CD12" s="19">
        <v>0.3372</v>
      </c>
      <c r="CE12" s="19">
        <v>0.1133</v>
      </c>
      <c r="CF12" s="19">
        <v>175.1</v>
      </c>
      <c r="CG12" s="19">
        <v>147.30000000000001</v>
      </c>
      <c r="CH12" s="19">
        <v>81.069999999999993</v>
      </c>
      <c r="CI12" s="19">
        <v>1.35</v>
      </c>
      <c r="CJ12" s="19">
        <v>1212</v>
      </c>
      <c r="CK12" s="19">
        <v>0.41517706576728497</v>
      </c>
      <c r="CL12" s="19">
        <v>0.2429</v>
      </c>
      <c r="CM12" s="19">
        <v>0.3427</v>
      </c>
      <c r="CN12" s="19">
        <v>0.38169999999999998</v>
      </c>
      <c r="CO12" s="19">
        <v>8.0909999999999996E-2</v>
      </c>
      <c r="CR12" s="1">
        <v>14</v>
      </c>
      <c r="CS12" s="1">
        <v>21</v>
      </c>
      <c r="CT12" s="1"/>
      <c r="CU12" s="25">
        <v>2.7780000000000001E-8</v>
      </c>
      <c r="CV12" s="25">
        <v>4.3149999999999999E-5</v>
      </c>
      <c r="CW12" s="25">
        <v>4.1949999999999996E-6</v>
      </c>
      <c r="CX12" s="25">
        <v>6.6230000000000004E-3</v>
      </c>
      <c r="CY12" s="25"/>
      <c r="CZ12" s="25"/>
      <c r="DA12" s="25">
        <v>0.53239999999999998</v>
      </c>
      <c r="DB12" s="25">
        <v>4.224E-2</v>
      </c>
      <c r="DC12" s="25">
        <v>3.2390000000000001E-4</v>
      </c>
      <c r="DD12" s="25">
        <v>1531</v>
      </c>
      <c r="DE12" s="25">
        <v>1.5690000000000001E-3</v>
      </c>
      <c r="DF12" s="25">
        <v>0.99819999999999998</v>
      </c>
      <c r="DG12" s="25">
        <v>97.75</v>
      </c>
      <c r="DH12" s="25">
        <v>117.1</v>
      </c>
      <c r="DI12" s="25">
        <v>1.1990000000000001</v>
      </c>
      <c r="DJ12" s="25">
        <v>3.7379999999999998E-5</v>
      </c>
      <c r="DK12" s="25">
        <v>0.86629999999999996</v>
      </c>
      <c r="DL12" s="25">
        <v>3.8979999999999999E-4</v>
      </c>
      <c r="DM12" s="25"/>
      <c r="DN12" s="25"/>
      <c r="DO12" s="25">
        <v>8.4720000000000004E-3</v>
      </c>
      <c r="DP12" s="25">
        <v>1.9680000000000001E-4</v>
      </c>
      <c r="DQ12" s="25">
        <v>2.3060000000000001E-9</v>
      </c>
      <c r="DR12" s="25">
        <v>3.8689999999999997E-6</v>
      </c>
      <c r="DS12" s="25">
        <v>5125000</v>
      </c>
      <c r="DT12" s="25"/>
      <c r="DU12" s="25"/>
      <c r="DV12" s="25">
        <v>0.13439999999999999</v>
      </c>
      <c r="DW12" s="25">
        <v>354.1</v>
      </c>
      <c r="DX12" s="25">
        <v>-438.6</v>
      </c>
      <c r="DY12" s="25">
        <v>-39060000000</v>
      </c>
      <c r="DZ12" s="25">
        <v>0.35709999999999997</v>
      </c>
      <c r="EA12" s="25">
        <v>0.58720000000000006</v>
      </c>
      <c r="EB12" s="25"/>
      <c r="EC12" s="25"/>
      <c r="ED12" s="25">
        <v>1.372E-6</v>
      </c>
      <c r="EE12" s="25">
        <v>2.824E-6</v>
      </c>
      <c r="EF12" s="25">
        <v>0.1051</v>
      </c>
      <c r="EG12" s="25">
        <v>3.2230000000000002E-2</v>
      </c>
      <c r="EH12" s="25">
        <v>118.5</v>
      </c>
      <c r="EI12" s="25">
        <v>87.72</v>
      </c>
      <c r="EJ12" s="25">
        <v>36.020000000000003</v>
      </c>
      <c r="EK12" s="25">
        <v>6.1769999999999996</v>
      </c>
      <c r="EL12" s="25">
        <v>187</v>
      </c>
      <c r="EM12" s="25">
        <v>124.3</v>
      </c>
      <c r="EN12" s="25">
        <v>1.7920000000000001E-5</v>
      </c>
      <c r="EO12" s="25"/>
      <c r="EP12" s="25"/>
      <c r="EQ12" s="25">
        <v>0.16550000000000001</v>
      </c>
      <c r="ER12" s="25">
        <v>0.23219999999999999</v>
      </c>
      <c r="ES12" s="25">
        <v>0.26250000000000001</v>
      </c>
      <c r="ET12" s="25">
        <v>3.8939999999999999E-3</v>
      </c>
      <c r="EU12" s="25"/>
      <c r="EV12" s="25"/>
      <c r="EW12" s="25">
        <v>5.4530000000000001E-9</v>
      </c>
      <c r="EX12" s="25">
        <v>3.255E-9</v>
      </c>
      <c r="EY12" s="26">
        <f t="shared" si="4"/>
        <v>3.2549999999999999</v>
      </c>
      <c r="EZ12" s="25">
        <v>1.6600000000000001E-9</v>
      </c>
      <c r="FA12" s="25">
        <v>5.4669999999999998E-10</v>
      </c>
      <c r="FB12" s="25">
        <v>2.4569999999999999E-10</v>
      </c>
      <c r="FC12" s="1"/>
      <c r="FD12" s="25">
        <f t="shared" si="9"/>
        <v>5.4530000000000003</v>
      </c>
      <c r="FE12" s="25">
        <f t="shared" si="9"/>
        <v>3.2549999999999999</v>
      </c>
      <c r="FF12" s="25">
        <f t="shared" si="5"/>
        <v>1.6600000000000001</v>
      </c>
      <c r="FG12" s="25">
        <f t="shared" si="5"/>
        <v>0.54669999999999996</v>
      </c>
      <c r="FH12" s="25">
        <f t="shared" si="5"/>
        <v>0.2457</v>
      </c>
    </row>
    <row r="13" spans="1:171" ht="15" x14ac:dyDescent="0.15">
      <c r="A13" s="1" t="s">
        <v>210</v>
      </c>
      <c r="B13" s="1">
        <v>64</v>
      </c>
      <c r="C13" s="1" t="s">
        <v>146</v>
      </c>
      <c r="D13" s="1">
        <v>12</v>
      </c>
      <c r="E13" s="1" t="s">
        <v>154</v>
      </c>
      <c r="F13" s="1" t="s">
        <v>148</v>
      </c>
      <c r="G13" s="1" t="s">
        <v>149</v>
      </c>
      <c r="H13" s="1" t="s">
        <v>160</v>
      </c>
      <c r="I13" s="1" t="s">
        <v>139</v>
      </c>
      <c r="J13" s="6">
        <v>58.81</v>
      </c>
      <c r="K13" s="6">
        <v>12.4</v>
      </c>
      <c r="L13" s="8">
        <f t="shared" si="0"/>
        <v>21.084849515388541</v>
      </c>
      <c r="M13" s="6">
        <v>16.2</v>
      </c>
      <c r="N13" s="8">
        <f t="shared" si="1"/>
        <v>27.546335657201155</v>
      </c>
      <c r="O13" s="6">
        <v>270</v>
      </c>
      <c r="P13" s="11">
        <f t="shared" si="2"/>
        <v>2.4187675423001753E-4</v>
      </c>
      <c r="Q13" s="11">
        <f t="shared" si="3"/>
        <v>2.764654065504548E-4</v>
      </c>
      <c r="R13" s="1" t="s">
        <v>152</v>
      </c>
      <c r="S13" s="1" t="s">
        <v>152</v>
      </c>
      <c r="T13" s="1" t="s">
        <v>152</v>
      </c>
      <c r="U13" s="1"/>
      <c r="V13" s="1">
        <v>5.59</v>
      </c>
      <c r="W13" s="1">
        <v>4.2</v>
      </c>
      <c r="X13" s="19">
        <v>58.81</v>
      </c>
      <c r="Y13" s="19">
        <v>68.03</v>
      </c>
      <c r="Z13" s="19">
        <v>9.9189999999999987</v>
      </c>
      <c r="AA13" s="4">
        <v>5.9290000000000002E-3</v>
      </c>
      <c r="AB13" s="4"/>
      <c r="AC13" s="4"/>
      <c r="AD13" s="4">
        <v>0.1963</v>
      </c>
      <c r="AE13" s="4">
        <v>3.2149999999999998E-2</v>
      </c>
      <c r="AF13" s="4">
        <v>753</v>
      </c>
      <c r="AG13" s="4">
        <v>41.58</v>
      </c>
      <c r="AH13" s="4">
        <v>0.61050000000000004</v>
      </c>
      <c r="AI13" s="4">
        <v>6.5779999999999997E-5</v>
      </c>
      <c r="AJ13" s="4">
        <v>0.96699999999999997</v>
      </c>
      <c r="AK13" s="4">
        <v>1.738E-2</v>
      </c>
      <c r="AL13" s="4">
        <v>68.099999999999994</v>
      </c>
      <c r="AM13" s="4">
        <v>-92.3</v>
      </c>
      <c r="AN13" s="4">
        <v>-23850000</v>
      </c>
      <c r="AO13" s="4">
        <v>0.16239999999999999</v>
      </c>
      <c r="AP13" s="4">
        <v>0.253</v>
      </c>
      <c r="AQ13" s="4">
        <f t="shared" si="6"/>
        <v>253000</v>
      </c>
      <c r="AR13" s="4">
        <f t="shared" si="6"/>
        <v>253000000000</v>
      </c>
      <c r="AS13" s="4">
        <v>0.12130000000000001</v>
      </c>
      <c r="AT13" s="4">
        <v>0.1012</v>
      </c>
      <c r="AU13" s="4">
        <v>768.7</v>
      </c>
      <c r="AV13" s="4">
        <v>738.6</v>
      </c>
      <c r="AW13" s="4">
        <v>32.44</v>
      </c>
      <c r="AX13" s="4">
        <v>4.173</v>
      </c>
      <c r="AY13" s="4">
        <v>300.10000000000002</v>
      </c>
      <c r="AZ13" s="4">
        <v>776.4</v>
      </c>
      <c r="BA13" s="4">
        <v>4.2250000000000002E-4</v>
      </c>
      <c r="BB13" s="4">
        <f t="shared" si="7"/>
        <v>1.6434879999999999E-2</v>
      </c>
      <c r="BC13" s="4">
        <f t="shared" si="8"/>
        <v>9.9999999999999998E-13</v>
      </c>
      <c r="BD13" s="4">
        <v>0.25700000000000001</v>
      </c>
      <c r="BE13" s="4">
        <v>0.2261</v>
      </c>
      <c r="BF13" s="4">
        <v>0.48970000000000002</v>
      </c>
      <c r="BG13" s="4">
        <v>4.3150000000000003E-3</v>
      </c>
      <c r="BH13" s="19">
        <v>16.28</v>
      </c>
      <c r="BI13" s="19">
        <v>7.9200000000000008</v>
      </c>
      <c r="BJ13" s="19">
        <v>3.2130000000000001</v>
      </c>
      <c r="BK13" s="19">
        <v>1.8320000000000001</v>
      </c>
      <c r="BL13" s="19">
        <v>1.2</v>
      </c>
      <c r="BO13" s="5">
        <v>1.498</v>
      </c>
      <c r="BP13" s="5">
        <v>0.24099999999999999</v>
      </c>
      <c r="BQ13" s="5">
        <v>748.8</v>
      </c>
      <c r="BR13" s="5">
        <v>415.8</v>
      </c>
      <c r="BS13" s="5">
        <v>0.62160000000000004</v>
      </c>
      <c r="BT13" s="5">
        <v>4.3900000000000003E-6</v>
      </c>
      <c r="BU13" s="5">
        <v>6.454E-2</v>
      </c>
      <c r="BV13" s="5">
        <v>10.58</v>
      </c>
      <c r="BW13" s="5">
        <v>-1102</v>
      </c>
      <c r="BX13" s="5">
        <v>235.6</v>
      </c>
      <c r="BY13" s="5">
        <v>10010000000000</v>
      </c>
      <c r="BZ13" s="5">
        <v>32.840000000000003</v>
      </c>
      <c r="CA13" s="5">
        <v>42.11</v>
      </c>
      <c r="CB13" s="5">
        <v>3.5650000000000004</v>
      </c>
      <c r="CC13" s="19">
        <v>6.3559999999999999</v>
      </c>
      <c r="CD13" s="19">
        <v>0.1968</v>
      </c>
      <c r="CE13" s="19">
        <v>0.1057</v>
      </c>
      <c r="CF13" s="19">
        <v>746.6</v>
      </c>
      <c r="CG13" s="19">
        <v>737</v>
      </c>
      <c r="CH13" s="19">
        <v>24.15</v>
      </c>
      <c r="CI13" s="19">
        <v>1.181</v>
      </c>
      <c r="CJ13" s="19">
        <v>288.10000000000002</v>
      </c>
      <c r="CK13" s="19">
        <v>0.56088735053492766</v>
      </c>
      <c r="CL13" s="19">
        <v>0.25700000000000001</v>
      </c>
      <c r="CM13" s="19">
        <v>0.2261</v>
      </c>
      <c r="CN13" s="19">
        <v>0.49109999999999998</v>
      </c>
      <c r="CO13" s="19">
        <v>9.375E-2</v>
      </c>
      <c r="CR13" s="1">
        <v>10</v>
      </c>
      <c r="CS13" s="1">
        <v>46</v>
      </c>
      <c r="CT13" s="1"/>
      <c r="CU13" s="25">
        <v>5.8810000000000002E-8</v>
      </c>
      <c r="CV13" s="25">
        <v>6.8029999999999997E-5</v>
      </c>
      <c r="CW13" s="25">
        <v>9.9189999999999994E-6</v>
      </c>
      <c r="CX13" s="25">
        <v>5.9290000000000002E-3</v>
      </c>
      <c r="CY13" s="25"/>
      <c r="CZ13" s="25"/>
      <c r="DA13" s="25">
        <v>0.2117</v>
      </c>
      <c r="DB13" s="25">
        <v>3.1910000000000001E-2</v>
      </c>
      <c r="DC13" s="25">
        <v>1.0089999999999999E-3</v>
      </c>
      <c r="DD13" s="25">
        <v>647.5</v>
      </c>
      <c r="DE13" s="25">
        <v>1.2470000000000001E-3</v>
      </c>
      <c r="DF13" s="25">
        <v>0.99770000000000003</v>
      </c>
      <c r="DG13" s="25">
        <v>407</v>
      </c>
      <c r="DH13" s="25">
        <v>44.59</v>
      </c>
      <c r="DI13" s="25">
        <v>0.62480000000000002</v>
      </c>
      <c r="DJ13" s="25">
        <v>6.4989999999999999E-5</v>
      </c>
      <c r="DK13" s="25">
        <v>0.95540000000000003</v>
      </c>
      <c r="DL13" s="25">
        <v>4.1159999999999998E-4</v>
      </c>
      <c r="DM13" s="25"/>
      <c r="DN13" s="25"/>
      <c r="DO13" s="25">
        <v>4.594E-3</v>
      </c>
      <c r="DP13" s="25">
        <v>6.6330000000000002E-4</v>
      </c>
      <c r="DQ13" s="25">
        <v>2.129E-18</v>
      </c>
      <c r="DR13" s="25">
        <v>0.99790000000000001</v>
      </c>
      <c r="DS13" s="25">
        <v>4566000000000</v>
      </c>
      <c r="DT13" s="25"/>
      <c r="DU13" s="25"/>
      <c r="DV13" s="25">
        <v>3.8219999999999999E-3</v>
      </c>
      <c r="DW13" s="25">
        <v>15.73</v>
      </c>
      <c r="DX13" s="25">
        <v>-21.17</v>
      </c>
      <c r="DY13" s="25">
        <v>-727200</v>
      </c>
      <c r="DZ13" s="25">
        <v>7.8469999999999998E-2</v>
      </c>
      <c r="EA13" s="25">
        <v>0.1234</v>
      </c>
      <c r="EB13" s="25"/>
      <c r="EC13" s="25"/>
      <c r="ED13" s="25">
        <v>4.3780000000000003E-6</v>
      </c>
      <c r="EE13" s="25">
        <v>5.5469999999999996E-6</v>
      </c>
      <c r="EF13" s="25">
        <v>7.5899999999999995E-2</v>
      </c>
      <c r="EG13" s="25">
        <v>6.1859999999999998E-2</v>
      </c>
      <c r="EH13" s="25">
        <v>414</v>
      </c>
      <c r="EI13" s="25">
        <v>401</v>
      </c>
      <c r="EJ13" s="25">
        <v>14</v>
      </c>
      <c r="EK13" s="25">
        <v>4.6040000000000001</v>
      </c>
      <c r="EL13" s="25">
        <v>79.12</v>
      </c>
      <c r="EM13" s="25">
        <v>417.1</v>
      </c>
      <c r="EN13" s="25">
        <v>1.3860000000000001E-4</v>
      </c>
      <c r="EO13" s="25"/>
      <c r="EP13" s="25"/>
      <c r="EQ13" s="25">
        <v>0.17419999999999999</v>
      </c>
      <c r="ER13" s="25">
        <v>0.15129999999999999</v>
      </c>
      <c r="ES13" s="25">
        <v>0.33250000000000002</v>
      </c>
      <c r="ET13" s="25">
        <v>1.928E-3</v>
      </c>
      <c r="EU13" s="25"/>
      <c r="EV13" s="25"/>
      <c r="EW13" s="25">
        <v>6.9919999999999998E-9</v>
      </c>
      <c r="EX13" s="25">
        <v>2.7839999999999999E-9</v>
      </c>
      <c r="EY13" s="26">
        <f t="shared" si="4"/>
        <v>2.7839999999999998</v>
      </c>
      <c r="EZ13" s="25">
        <v>1.9359999999999999E-9</v>
      </c>
      <c r="FA13" s="25">
        <v>1.481E-9</v>
      </c>
      <c r="FB13" s="25">
        <v>4.7940000000000002E-10</v>
      </c>
      <c r="FC13" s="1"/>
      <c r="FD13" s="25">
        <f t="shared" si="9"/>
        <v>6.992</v>
      </c>
      <c r="FE13" s="25">
        <f t="shared" si="9"/>
        <v>2.7839999999999998</v>
      </c>
      <c r="FF13" s="25">
        <f t="shared" si="5"/>
        <v>1.9359999999999999</v>
      </c>
      <c r="FG13" s="25">
        <f t="shared" si="5"/>
        <v>1.4809999999999999</v>
      </c>
      <c r="FH13" s="25">
        <f t="shared" si="5"/>
        <v>0.47939999999999999</v>
      </c>
    </row>
    <row r="14" spans="1:171" ht="15" x14ac:dyDescent="0.15">
      <c r="A14" s="1" t="s">
        <v>210</v>
      </c>
      <c r="B14" s="1">
        <v>67</v>
      </c>
      <c r="C14" s="1" t="s">
        <v>146</v>
      </c>
      <c r="D14" s="1">
        <v>12</v>
      </c>
      <c r="E14" s="1" t="s">
        <v>147</v>
      </c>
      <c r="F14" s="1" t="s">
        <v>148</v>
      </c>
      <c r="G14" s="1" t="s">
        <v>149</v>
      </c>
      <c r="H14" s="1" t="s">
        <v>155</v>
      </c>
      <c r="I14" s="1" t="s">
        <v>155</v>
      </c>
      <c r="J14" s="6">
        <v>39.299999999999997</v>
      </c>
      <c r="K14" s="6">
        <v>13.9</v>
      </c>
      <c r="L14" s="8">
        <f t="shared" si="0"/>
        <v>35.368956743002549</v>
      </c>
      <c r="M14" s="6">
        <v>13.9</v>
      </c>
      <c r="N14" s="8">
        <f t="shared" si="1"/>
        <v>35.368956743002549</v>
      </c>
      <c r="O14" s="6">
        <v>230</v>
      </c>
      <c r="P14" s="11">
        <f t="shared" si="2"/>
        <v>2.7746528470224687E-4</v>
      </c>
      <c r="Q14" s="11">
        <f t="shared" si="3"/>
        <v>2.7746528470224687E-4</v>
      </c>
      <c r="R14" s="1" t="s">
        <v>156</v>
      </c>
      <c r="S14" s="1" t="s">
        <v>152</v>
      </c>
      <c r="T14" s="1" t="s">
        <v>152</v>
      </c>
      <c r="U14" s="1"/>
      <c r="V14" s="1">
        <v>5.59</v>
      </c>
      <c r="W14" s="1">
        <v>4.07</v>
      </c>
      <c r="X14" s="19">
        <v>39.300000000000004</v>
      </c>
      <c r="Y14" s="19">
        <v>52.519999999999996</v>
      </c>
      <c r="Z14" s="19">
        <v>10.93</v>
      </c>
      <c r="AA14" s="4">
        <v>3.5950000000000001E-3</v>
      </c>
      <c r="AB14" s="4"/>
      <c r="AC14" s="4"/>
      <c r="AD14" s="4">
        <v>1.157</v>
      </c>
      <c r="AE14" s="4">
        <v>6.7799999999999999E-2</v>
      </c>
      <c r="AF14" s="4">
        <v>1042</v>
      </c>
      <c r="AG14" s="4">
        <v>218.5</v>
      </c>
      <c r="AH14" s="4">
        <v>1.7070000000000001</v>
      </c>
      <c r="AI14" s="4">
        <v>3.6739999999999997E-5</v>
      </c>
      <c r="AJ14" s="4">
        <v>0.69950000000000001</v>
      </c>
      <c r="AK14" s="4">
        <v>0.58989999999999998</v>
      </c>
      <c r="AL14" s="4">
        <v>1754</v>
      </c>
      <c r="AM14" s="4">
        <v>-2807</v>
      </c>
      <c r="AN14" s="4">
        <v>3314000000</v>
      </c>
      <c r="AO14" s="4">
        <v>0.82240000000000002</v>
      </c>
      <c r="AP14" s="4">
        <v>1.214</v>
      </c>
      <c r="AQ14" s="4">
        <f t="shared" si="6"/>
        <v>1214000</v>
      </c>
      <c r="AR14" s="4">
        <f t="shared" si="6"/>
        <v>1214000000000</v>
      </c>
      <c r="AS14" s="4">
        <v>0.55940000000000001</v>
      </c>
      <c r="AT14" s="4">
        <v>0.39800000000000002</v>
      </c>
      <c r="AU14" s="4">
        <v>1173</v>
      </c>
      <c r="AV14" s="4">
        <v>992.4</v>
      </c>
      <c r="AW14" s="4">
        <v>262</v>
      </c>
      <c r="AX14" s="4">
        <v>1.5860000000000001</v>
      </c>
      <c r="AY14" s="4">
        <v>16100</v>
      </c>
      <c r="AZ14" s="4">
        <v>1338</v>
      </c>
      <c r="BA14" s="4">
        <v>3.2309999999999999E-3</v>
      </c>
      <c r="BB14" s="4">
        <f t="shared" si="7"/>
        <v>0.32731520000000003</v>
      </c>
      <c r="BC14" s="4">
        <f t="shared" si="8"/>
        <v>9.9999999999999998E-13</v>
      </c>
      <c r="BD14" s="4">
        <v>0.22070000000000001</v>
      </c>
      <c r="BE14" s="4">
        <v>0.43230000000000002</v>
      </c>
      <c r="BF14" s="4">
        <v>0.44240000000000002</v>
      </c>
      <c r="BG14" s="4">
        <v>1.9349999999999999E-2</v>
      </c>
      <c r="BH14" s="19">
        <v>29.32</v>
      </c>
      <c r="BI14" s="19">
        <v>19.93</v>
      </c>
      <c r="BJ14" s="19">
        <v>12.37</v>
      </c>
      <c r="BK14" s="19">
        <v>5.548</v>
      </c>
      <c r="BL14" s="19">
        <v>2.8039999999999998</v>
      </c>
      <c r="BO14" s="5">
        <v>12.51</v>
      </c>
      <c r="BP14" s="5">
        <v>0.73970000000000002</v>
      </c>
      <c r="BQ14" s="5">
        <v>1075</v>
      </c>
      <c r="BR14" s="5">
        <v>3307</v>
      </c>
      <c r="BS14" s="5">
        <v>1.6910000000000001</v>
      </c>
      <c r="BT14" s="5">
        <v>1.363E-8</v>
      </c>
      <c r="BU14" s="5">
        <v>2.5950000000000002E-4</v>
      </c>
      <c r="BV14" s="5">
        <v>179</v>
      </c>
      <c r="BW14" s="5">
        <v>-22780</v>
      </c>
      <c r="BX14" s="5">
        <v>-940.6</v>
      </c>
      <c r="BY14" s="5">
        <v>502300000000000</v>
      </c>
      <c r="BZ14" s="5">
        <v>168.7</v>
      </c>
      <c r="CA14" s="5">
        <v>207.6</v>
      </c>
      <c r="CB14" s="5">
        <v>4.1749999999999998</v>
      </c>
      <c r="CC14" s="19">
        <v>6.7590000000000003</v>
      </c>
      <c r="CD14" s="19">
        <v>0.61080000000000001</v>
      </c>
      <c r="CE14" s="19">
        <v>0.36459999999999998</v>
      </c>
      <c r="CF14" s="19">
        <v>1077</v>
      </c>
      <c r="CG14" s="19">
        <v>932.9</v>
      </c>
      <c r="CH14" s="19">
        <v>270.89999999999998</v>
      </c>
      <c r="CI14" s="19">
        <v>1.375</v>
      </c>
      <c r="CJ14" s="19">
        <v>17580</v>
      </c>
      <c r="CK14" s="19">
        <v>0.61769492528480541</v>
      </c>
      <c r="CL14" s="19">
        <v>0.22070000000000001</v>
      </c>
      <c r="CM14" s="19">
        <v>0.43219999999999997</v>
      </c>
      <c r="CN14" s="19">
        <v>0.44919999999999999</v>
      </c>
      <c r="CO14" s="19">
        <v>0.39689999999999998</v>
      </c>
      <c r="CR14" s="1">
        <v>18</v>
      </c>
      <c r="CS14" s="1">
        <v>0</v>
      </c>
      <c r="CT14" s="1"/>
      <c r="CU14" s="25">
        <v>3.9300000000000001E-8</v>
      </c>
      <c r="CV14" s="25">
        <v>5.2519999999999999E-5</v>
      </c>
      <c r="CW14" s="25">
        <v>1.093E-5</v>
      </c>
      <c r="CX14" s="25">
        <v>3.5950000000000001E-3</v>
      </c>
      <c r="CY14" s="25"/>
      <c r="CZ14" s="25"/>
      <c r="DA14" s="25">
        <v>1.248</v>
      </c>
      <c r="DB14" s="25">
        <v>6.7500000000000004E-2</v>
      </c>
      <c r="DC14" s="25">
        <v>1.4319999999999999E-3</v>
      </c>
      <c r="DD14" s="25">
        <v>2023</v>
      </c>
      <c r="DE14" s="25">
        <v>6.0530000000000002E-3</v>
      </c>
      <c r="DF14" s="25">
        <v>0.98929999999999996</v>
      </c>
      <c r="DG14" s="25">
        <v>555.20000000000005</v>
      </c>
      <c r="DH14" s="25">
        <v>233</v>
      </c>
      <c r="DI14" s="25">
        <v>1.7569999999999999</v>
      </c>
      <c r="DJ14" s="25">
        <v>3.4029999999999998E-5</v>
      </c>
      <c r="DK14" s="25">
        <v>0.64790000000000003</v>
      </c>
      <c r="DL14" s="25">
        <v>7.4100000000000001E-4</v>
      </c>
      <c r="DM14" s="25"/>
      <c r="DN14" s="25"/>
      <c r="DO14" s="25">
        <v>2.017E-2</v>
      </c>
      <c r="DP14" s="25">
        <v>8.1130000000000004E-4</v>
      </c>
      <c r="DQ14" s="25">
        <v>1.1109999999999999E-15</v>
      </c>
      <c r="DR14" s="25">
        <v>0.65</v>
      </c>
      <c r="DS14" s="25">
        <v>8168000000000</v>
      </c>
      <c r="DT14" s="25"/>
      <c r="DU14" s="25"/>
      <c r="DV14" s="25">
        <v>0.1426</v>
      </c>
      <c r="DW14" s="25">
        <v>429.3</v>
      </c>
      <c r="DX14" s="25">
        <v>-668.1</v>
      </c>
      <c r="DY14" s="25">
        <v>799700000</v>
      </c>
      <c r="DZ14" s="25">
        <v>0.40079999999999999</v>
      </c>
      <c r="EA14" s="25">
        <v>0.62419999999999998</v>
      </c>
      <c r="EB14" s="25"/>
      <c r="EC14" s="25"/>
      <c r="ED14" s="25">
        <v>4.4700000000000004E-6</v>
      </c>
      <c r="EE14" s="25">
        <v>6.4659999999999996E-6</v>
      </c>
      <c r="EF14" s="25">
        <v>0.38069999999999998</v>
      </c>
      <c r="EG14" s="25">
        <v>0.26529999999999998</v>
      </c>
      <c r="EH14" s="25">
        <v>609.6</v>
      </c>
      <c r="EI14" s="25">
        <v>535.4</v>
      </c>
      <c r="EJ14" s="25">
        <v>113.5</v>
      </c>
      <c r="EK14" s="25">
        <v>1.4830000000000001</v>
      </c>
      <c r="EL14" s="25">
        <v>4913</v>
      </c>
      <c r="EM14" s="25">
        <v>686.1</v>
      </c>
      <c r="EN14" s="25">
        <v>1.1670000000000001E-3</v>
      </c>
      <c r="EO14" s="25"/>
      <c r="EP14" s="25"/>
      <c r="EQ14" s="25">
        <v>0.15029999999999999</v>
      </c>
      <c r="ER14" s="25">
        <v>0.2928</v>
      </c>
      <c r="ES14" s="25">
        <v>0.3004</v>
      </c>
      <c r="ET14" s="25">
        <v>9.2829999999999996E-3</v>
      </c>
      <c r="EU14" s="25"/>
      <c r="EV14" s="25"/>
      <c r="EW14" s="25">
        <v>1.9020000000000001E-8</v>
      </c>
      <c r="EX14" s="25">
        <v>1.193E-8</v>
      </c>
      <c r="EY14" s="26">
        <f t="shared" si="4"/>
        <v>11.93</v>
      </c>
      <c r="EZ14" s="25">
        <v>6.9589999999999996E-9</v>
      </c>
      <c r="FA14" s="25">
        <v>2.7860000000000001E-9</v>
      </c>
      <c r="FB14" s="25">
        <v>2.2670000000000001E-9</v>
      </c>
      <c r="FC14" s="1"/>
      <c r="FD14" s="25">
        <f t="shared" si="9"/>
        <v>19.02</v>
      </c>
      <c r="FE14" s="25">
        <f t="shared" si="9"/>
        <v>11.93</v>
      </c>
      <c r="FF14" s="25">
        <f t="shared" si="5"/>
        <v>6.9589999999999996</v>
      </c>
      <c r="FG14" s="25">
        <f t="shared" si="5"/>
        <v>2.786</v>
      </c>
      <c r="FH14" s="25">
        <f t="shared" si="5"/>
        <v>2.2670000000000003</v>
      </c>
    </row>
    <row r="15" spans="1:171" ht="15" x14ac:dyDescent="0.15">
      <c r="A15" s="1" t="s">
        <v>210</v>
      </c>
      <c r="B15" s="1">
        <v>70</v>
      </c>
      <c r="C15" s="1" t="s">
        <v>161</v>
      </c>
      <c r="D15" s="1">
        <v>12</v>
      </c>
      <c r="E15" s="1" t="s">
        <v>162</v>
      </c>
      <c r="F15" s="1" t="s">
        <v>163</v>
      </c>
      <c r="G15" s="1" t="s">
        <v>149</v>
      </c>
      <c r="H15" s="1" t="s">
        <v>160</v>
      </c>
      <c r="I15" s="1" t="s">
        <v>160</v>
      </c>
      <c r="J15" s="6">
        <v>22.16</v>
      </c>
      <c r="K15" s="6">
        <v>4.5</v>
      </c>
      <c r="L15" s="8">
        <f t="shared" si="0"/>
        <v>20.306859205776174</v>
      </c>
      <c r="M15" s="6">
        <v>5.7</v>
      </c>
      <c r="N15" s="8">
        <f t="shared" si="1"/>
        <v>25.722021660649819</v>
      </c>
      <c r="O15" s="6">
        <v>100</v>
      </c>
      <c r="P15" s="11">
        <f t="shared" si="2"/>
        <v>2.3942606534028667E-4</v>
      </c>
      <c r="Q15" s="11">
        <f t="shared" si="3"/>
        <v>2.6946514611012848E-4</v>
      </c>
      <c r="R15" s="1" t="s">
        <v>152</v>
      </c>
      <c r="S15" s="1" t="s">
        <v>152</v>
      </c>
      <c r="T15" s="1" t="s">
        <v>152</v>
      </c>
      <c r="U15" s="1"/>
      <c r="V15" s="1">
        <v>4.21</v>
      </c>
      <c r="W15" s="1">
        <v>2.68</v>
      </c>
      <c r="X15" s="19">
        <v>22.16</v>
      </c>
      <c r="Y15" s="19">
        <v>35.83</v>
      </c>
      <c r="Z15" s="19">
        <v>4.8049999999999997</v>
      </c>
      <c r="AA15" s="4">
        <v>4.6119999999999998E-3</v>
      </c>
      <c r="AB15" s="4"/>
      <c r="AC15" s="4"/>
      <c r="AD15" s="4">
        <v>5.5809999999999998E-2</v>
      </c>
      <c r="AE15" s="4">
        <v>7.3959999999999998E-3</v>
      </c>
      <c r="AF15" s="4">
        <v>1072</v>
      </c>
      <c r="AG15" s="4">
        <v>12.41</v>
      </c>
      <c r="AH15" s="4">
        <v>0.75460000000000005</v>
      </c>
      <c r="AI15" s="4">
        <v>3.5540000000000002E-5</v>
      </c>
      <c r="AJ15" s="4">
        <v>0.99180000000000001</v>
      </c>
      <c r="AK15" s="4">
        <v>5.3210000000000002E-3</v>
      </c>
      <c r="AL15" s="4">
        <v>89.04</v>
      </c>
      <c r="AM15" s="4">
        <v>-150.30000000000001</v>
      </c>
      <c r="AN15" s="4">
        <v>-5127000000</v>
      </c>
      <c r="AO15" s="4">
        <v>4.5560000000000003E-2</v>
      </c>
      <c r="AP15" s="4">
        <v>7.0029999999999995E-2</v>
      </c>
      <c r="AQ15" s="4">
        <f t="shared" si="6"/>
        <v>70030</v>
      </c>
      <c r="AR15" s="4">
        <f t="shared" si="6"/>
        <v>70030000000</v>
      </c>
      <c r="AS15" s="4">
        <v>5.0810000000000001E-2</v>
      </c>
      <c r="AT15" s="4">
        <v>6.025E-3</v>
      </c>
      <c r="AU15" s="4">
        <v>1079</v>
      </c>
      <c r="AV15" s="4">
        <v>1070</v>
      </c>
      <c r="AW15" s="4">
        <v>9.9830000000000005</v>
      </c>
      <c r="AX15" s="4">
        <v>7.3230000000000004</v>
      </c>
      <c r="AY15" s="4">
        <v>18.649999999999999</v>
      </c>
      <c r="AZ15" s="4">
        <v>1080</v>
      </c>
      <c r="BA15" s="4">
        <v>4.4719999999999999E-5</v>
      </c>
      <c r="BB15" s="4">
        <f t="shared" si="7"/>
        <v>2.7449900000000004E-4</v>
      </c>
      <c r="BC15" s="4">
        <f t="shared" si="8"/>
        <v>9.9999999999999998E-13</v>
      </c>
      <c r="BD15" s="4">
        <v>8.5080000000000003E-2</v>
      </c>
      <c r="BE15" s="4">
        <v>0.3352</v>
      </c>
      <c r="BF15" s="4">
        <v>0.47639999999999999</v>
      </c>
      <c r="BG15" s="4">
        <v>1.1999999999999999E-3</v>
      </c>
      <c r="BH15" s="19">
        <v>1.587</v>
      </c>
      <c r="BI15" s="19">
        <v>0.9919</v>
      </c>
      <c r="BJ15" s="19">
        <v>0.67179999999999995</v>
      </c>
      <c r="BK15" s="19">
        <v>0.29469999999999996</v>
      </c>
      <c r="BL15" s="19">
        <v>4.4449999999999996E-2</v>
      </c>
      <c r="BO15" s="5">
        <v>0.13950000000000001</v>
      </c>
      <c r="BP15" s="5">
        <v>1.8489999999999999E-2</v>
      </c>
      <c r="BQ15" s="5">
        <v>1071</v>
      </c>
      <c r="BR15" s="5">
        <v>38.840000000000003</v>
      </c>
      <c r="BS15" s="5">
        <v>0.75460000000000005</v>
      </c>
      <c r="BT15" s="5">
        <v>3.4929999999999999E-5</v>
      </c>
      <c r="BU15" s="5">
        <v>0.9748</v>
      </c>
      <c r="BV15" s="5">
        <v>0.19919999999999999</v>
      </c>
      <c r="BW15" s="5">
        <v>49.8</v>
      </c>
      <c r="BX15" s="5">
        <v>-112.2</v>
      </c>
      <c r="BY15" s="5">
        <v>98850000000</v>
      </c>
      <c r="BZ15" s="5">
        <v>2.8250000000000002</v>
      </c>
      <c r="CA15" s="5">
        <v>3.7050000000000001</v>
      </c>
      <c r="CB15" s="5">
        <v>1.248</v>
      </c>
      <c r="CC15" s="19">
        <v>3.5580000000000003</v>
      </c>
      <c r="CD15" s="19">
        <v>6.2489999999999997E-2</v>
      </c>
      <c r="CE15" s="19">
        <v>2.0039999999999999E-2</v>
      </c>
      <c r="CF15" s="19">
        <v>1069</v>
      </c>
      <c r="CG15" s="19">
        <v>1070</v>
      </c>
      <c r="CH15" s="19">
        <v>1.165</v>
      </c>
      <c r="CI15" s="19">
        <v>0.56499999999999995</v>
      </c>
      <c r="CJ15" s="19">
        <v>4.101</v>
      </c>
      <c r="CK15" s="19">
        <v>0.3507588532883642</v>
      </c>
      <c r="CL15" s="19">
        <v>8.5080000000000003E-2</v>
      </c>
      <c r="CM15" s="19">
        <v>0.3352</v>
      </c>
      <c r="CN15" s="19">
        <v>0.47639999999999999</v>
      </c>
      <c r="CO15" s="19">
        <v>1.0959999999999999E-2</v>
      </c>
      <c r="CR15" s="1">
        <v>30</v>
      </c>
      <c r="CS15" s="1">
        <v>13</v>
      </c>
      <c r="CT15" s="1"/>
      <c r="CU15" s="25">
        <v>2.2160000000000001E-8</v>
      </c>
      <c r="CV15" s="25">
        <v>3.5830000000000001E-5</v>
      </c>
      <c r="CW15" s="25">
        <v>4.8049999999999997E-6</v>
      </c>
      <c r="CX15" s="25">
        <v>4.6119999999999998E-3</v>
      </c>
      <c r="CY15" s="25"/>
      <c r="CZ15" s="25"/>
      <c r="DA15" s="25">
        <v>5.9790000000000003E-2</v>
      </c>
      <c r="DB15" s="25">
        <v>7.3899999999999999E-3</v>
      </c>
      <c r="DC15" s="25">
        <v>1.738E-4</v>
      </c>
      <c r="DD15" s="25">
        <v>471</v>
      </c>
      <c r="DE15" s="25">
        <v>1.382E-4</v>
      </c>
      <c r="DF15" s="25">
        <v>0.999</v>
      </c>
      <c r="DG15" s="25">
        <v>555.5</v>
      </c>
      <c r="DH15" s="25">
        <v>13.26</v>
      </c>
      <c r="DI15" s="25">
        <v>0.76690000000000003</v>
      </c>
      <c r="DJ15" s="25">
        <v>3.5469999999999998E-5</v>
      </c>
      <c r="DK15" s="25">
        <v>0.99</v>
      </c>
      <c r="DL15" s="25">
        <v>1.7699999999999999E-4</v>
      </c>
      <c r="DM15" s="25"/>
      <c r="DN15" s="25"/>
      <c r="DO15" s="25">
        <v>1.286E-3</v>
      </c>
      <c r="DP15" s="25">
        <v>2.308E-4</v>
      </c>
      <c r="DQ15" s="25">
        <v>0</v>
      </c>
      <c r="DR15" s="25">
        <v>1</v>
      </c>
      <c r="DS15" s="25">
        <v>1286000000000</v>
      </c>
      <c r="DT15" s="25"/>
      <c r="DU15" s="25"/>
      <c r="DV15" s="25">
        <v>8.2240000000000004E-4</v>
      </c>
      <c r="DW15" s="25">
        <v>13.9</v>
      </c>
      <c r="DX15" s="25">
        <v>-23.62</v>
      </c>
      <c r="DY15" s="25">
        <v>-16730000</v>
      </c>
      <c r="DZ15" s="25">
        <v>1.941E-2</v>
      </c>
      <c r="EA15" s="25">
        <v>2.9229999999999999E-2</v>
      </c>
      <c r="EB15" s="25"/>
      <c r="EC15" s="25"/>
      <c r="ED15" s="25">
        <v>8.202E-7</v>
      </c>
      <c r="EE15" s="25">
        <v>3.9859999999999996E-6</v>
      </c>
      <c r="EF15" s="25">
        <v>2.0580000000000001E-2</v>
      </c>
      <c r="EG15" s="25">
        <v>2.8170000000000001E-3</v>
      </c>
      <c r="EH15" s="25">
        <v>558.5</v>
      </c>
      <c r="EI15" s="25">
        <v>554.79999999999995</v>
      </c>
      <c r="EJ15" s="25">
        <v>3.9220000000000002</v>
      </c>
      <c r="EK15" s="25">
        <v>17.53</v>
      </c>
      <c r="EL15" s="25">
        <v>2.988</v>
      </c>
      <c r="EM15" s="25">
        <v>558.79999999999995</v>
      </c>
      <c r="EN15" s="25">
        <v>9.4329999999999993E-6</v>
      </c>
      <c r="EO15" s="25"/>
      <c r="EP15" s="25"/>
      <c r="EQ15" s="25">
        <v>5.3150000000000003E-2</v>
      </c>
      <c r="ER15" s="25">
        <v>0.20930000000000001</v>
      </c>
      <c r="ES15" s="25">
        <v>0.29720000000000002</v>
      </c>
      <c r="ET15" s="25">
        <v>5.086E-4</v>
      </c>
      <c r="EU15" s="25"/>
      <c r="EV15" s="25"/>
      <c r="EW15" s="25">
        <v>9.2130000000000001E-10</v>
      </c>
      <c r="EX15" s="25">
        <v>6.2100000000000003E-10</v>
      </c>
      <c r="EY15" s="26">
        <f t="shared" si="4"/>
        <v>0.621</v>
      </c>
      <c r="EZ15" s="25">
        <v>3.7329999999999999E-10</v>
      </c>
      <c r="FA15" s="25">
        <v>6.852E-11</v>
      </c>
      <c r="FB15" s="27">
        <v>0</v>
      </c>
      <c r="FC15" s="1"/>
      <c r="FD15" s="25">
        <f t="shared" si="9"/>
        <v>0.92130000000000001</v>
      </c>
      <c r="FE15" s="25">
        <f t="shared" si="9"/>
        <v>0.621</v>
      </c>
      <c r="FF15" s="25">
        <f t="shared" si="5"/>
        <v>0.37330000000000002</v>
      </c>
      <c r="FG15" s="25">
        <f t="shared" si="5"/>
        <v>6.8519999999999998E-2</v>
      </c>
      <c r="FH15" s="25">
        <f t="shared" si="5"/>
        <v>0</v>
      </c>
    </row>
    <row r="16" spans="1:171" ht="15" x14ac:dyDescent="0.15">
      <c r="A16" s="1" t="s">
        <v>210</v>
      </c>
      <c r="B16" s="1">
        <v>52</v>
      </c>
      <c r="C16" s="1" t="s">
        <v>146</v>
      </c>
      <c r="D16" s="1">
        <v>6</v>
      </c>
      <c r="E16" s="1" t="s">
        <v>154</v>
      </c>
      <c r="F16" s="1" t="s">
        <v>148</v>
      </c>
      <c r="G16" s="1" t="s">
        <v>149</v>
      </c>
      <c r="H16" s="1" t="s">
        <v>160</v>
      </c>
      <c r="I16" s="1" t="s">
        <v>160</v>
      </c>
      <c r="J16" s="6">
        <v>41.49</v>
      </c>
      <c r="K16" s="6">
        <v>10.1</v>
      </c>
      <c r="L16" s="8">
        <f t="shared" si="0"/>
        <v>24.343215232586164</v>
      </c>
      <c r="M16" s="6">
        <v>12.3</v>
      </c>
      <c r="N16" s="8">
        <f t="shared" si="1"/>
        <v>29.645697758496027</v>
      </c>
      <c r="O16" s="6">
        <v>210</v>
      </c>
      <c r="P16" s="11">
        <f t="shared" si="2"/>
        <v>2.475233710775665E-4</v>
      </c>
      <c r="Q16" s="11">
        <f t="shared" si="3"/>
        <v>2.7315432415462069E-4</v>
      </c>
      <c r="R16" s="1" t="s">
        <v>153</v>
      </c>
      <c r="S16" s="1" t="s">
        <v>152</v>
      </c>
      <c r="T16" s="1" t="s">
        <v>152</v>
      </c>
      <c r="U16" s="1"/>
      <c r="V16" s="1">
        <v>5.53</v>
      </c>
      <c r="W16" s="1">
        <v>3.54</v>
      </c>
      <c r="X16" s="19">
        <v>41.49</v>
      </c>
      <c r="Y16" s="19">
        <v>58.730000000000004</v>
      </c>
      <c r="Z16" s="19">
        <v>8.1219999999999999</v>
      </c>
      <c r="AA16" s="4">
        <v>5.1089999999999998E-3</v>
      </c>
      <c r="AB16" s="4"/>
      <c r="AC16" s="4"/>
      <c r="AD16" s="4">
        <v>0.1772</v>
      </c>
      <c r="AE16" s="4">
        <v>2.9870000000000001E-2</v>
      </c>
      <c r="AF16" s="4">
        <v>390.2</v>
      </c>
      <c r="AG16" s="4">
        <v>37.04</v>
      </c>
      <c r="AH16" s="4">
        <v>0.59330000000000005</v>
      </c>
      <c r="AI16" s="4">
        <v>5.558E-5</v>
      </c>
      <c r="AJ16" s="4">
        <v>0.94630000000000003</v>
      </c>
      <c r="AK16" s="4">
        <v>2.181E-2</v>
      </c>
      <c r="AL16" s="4">
        <v>45.26</v>
      </c>
      <c r="AM16" s="4">
        <v>-60.4</v>
      </c>
      <c r="AN16" s="4">
        <v>-1278000</v>
      </c>
      <c r="AO16" s="4">
        <v>0.218</v>
      </c>
      <c r="AP16" s="4">
        <v>0.315</v>
      </c>
      <c r="AQ16" s="4">
        <f t="shared" si="6"/>
        <v>315000</v>
      </c>
      <c r="AR16" s="4">
        <f t="shared" si="6"/>
        <v>315000000000</v>
      </c>
      <c r="AS16" s="4">
        <v>0.12379999999999999</v>
      </c>
      <c r="AT16" s="4">
        <v>0.13370000000000001</v>
      </c>
      <c r="AU16" s="4">
        <v>404.4</v>
      </c>
      <c r="AV16" s="4">
        <v>378.4</v>
      </c>
      <c r="AW16" s="4">
        <v>24.72</v>
      </c>
      <c r="AX16" s="4">
        <v>3.0529999999999999</v>
      </c>
      <c r="AY16" s="4">
        <v>315.89999999999998</v>
      </c>
      <c r="AZ16" s="4">
        <v>412.5</v>
      </c>
      <c r="BA16" s="4">
        <v>2.1880000000000001E-4</v>
      </c>
      <c r="BB16" s="4">
        <f t="shared" si="7"/>
        <v>2.9146600000000002E-2</v>
      </c>
      <c r="BC16" s="4">
        <f t="shared" si="8"/>
        <v>9.9999999999999998E-13</v>
      </c>
      <c r="BD16" s="4">
        <v>0.2082</v>
      </c>
      <c r="BE16" s="4">
        <v>0.23799999999999999</v>
      </c>
      <c r="BF16" s="4">
        <v>0.32779999999999998</v>
      </c>
      <c r="BG16" s="4">
        <v>2.9169999999999999E-3</v>
      </c>
      <c r="BH16" s="19">
        <v>8.5220000000000002</v>
      </c>
      <c r="BI16" s="19">
        <v>4.9649999999999999</v>
      </c>
      <c r="BJ16" s="19">
        <v>1.786</v>
      </c>
      <c r="BK16" s="19">
        <v>1.59</v>
      </c>
      <c r="BL16" s="19">
        <v>1.264</v>
      </c>
      <c r="BO16" s="5">
        <v>1.242</v>
      </c>
      <c r="BP16" s="5">
        <v>0.20649999999999999</v>
      </c>
      <c r="BQ16" s="5">
        <v>388.9</v>
      </c>
      <c r="BR16" s="5">
        <v>342.3</v>
      </c>
      <c r="BS16" s="5">
        <v>0.60140000000000005</v>
      </c>
      <c r="BT16" s="5">
        <v>2.3050000000000001E-5</v>
      </c>
      <c r="BU16" s="5">
        <v>0.39240000000000003</v>
      </c>
      <c r="BV16" s="5">
        <v>9.0220000000000002</v>
      </c>
      <c r="BW16" s="5">
        <v>-347.4</v>
      </c>
      <c r="BX16" s="5">
        <v>-552</v>
      </c>
      <c r="BY16" s="5">
        <v>387300000000</v>
      </c>
      <c r="BZ16" s="5">
        <v>25.47</v>
      </c>
      <c r="CA16" s="5">
        <v>33.25</v>
      </c>
      <c r="CB16" s="5">
        <v>3.7910000000000004</v>
      </c>
      <c r="CC16" s="19">
        <v>4.335</v>
      </c>
      <c r="CD16" s="19">
        <v>0.17860000000000001</v>
      </c>
      <c r="CE16" s="19">
        <v>0.14460000000000001</v>
      </c>
      <c r="CF16" s="19">
        <v>391.6</v>
      </c>
      <c r="CG16" s="19">
        <v>370.9</v>
      </c>
      <c r="CH16" s="19">
        <v>26.51</v>
      </c>
      <c r="CI16" s="19">
        <v>1.5740000000000001</v>
      </c>
      <c r="CJ16" s="19">
        <v>432.7</v>
      </c>
      <c r="CK16" s="19">
        <v>0.87450980392156874</v>
      </c>
      <c r="CL16" s="19">
        <v>0.2082</v>
      </c>
      <c r="CM16" s="19">
        <v>0.23830000000000001</v>
      </c>
      <c r="CN16" s="19">
        <v>0.3276</v>
      </c>
      <c r="CO16" s="19">
        <v>6.5159999999999996E-2</v>
      </c>
      <c r="CR16" s="1">
        <v>11</v>
      </c>
      <c r="CS16" s="1">
        <v>49</v>
      </c>
      <c r="CT16" s="1"/>
      <c r="CU16" s="25">
        <v>4.1490000000000003E-8</v>
      </c>
      <c r="CV16" s="25">
        <v>5.8730000000000002E-5</v>
      </c>
      <c r="CW16" s="25">
        <v>8.1219999999999995E-6</v>
      </c>
      <c r="CX16" s="25">
        <v>5.1089999999999998E-3</v>
      </c>
      <c r="CY16" s="25"/>
      <c r="CZ16" s="25"/>
      <c r="DA16" s="25">
        <v>0.1898</v>
      </c>
      <c r="DB16" s="25">
        <v>2.9329999999999998E-2</v>
      </c>
      <c r="DC16" s="25">
        <v>2.7680000000000001E-4</v>
      </c>
      <c r="DD16" s="25">
        <v>651.5</v>
      </c>
      <c r="DE16" s="25">
        <v>1.774E-3</v>
      </c>
      <c r="DF16" s="25">
        <v>0.99980000000000002</v>
      </c>
      <c r="DG16" s="25">
        <v>215.5</v>
      </c>
      <c r="DH16" s="25">
        <v>39.35</v>
      </c>
      <c r="DI16" s="25">
        <v>0.60340000000000005</v>
      </c>
      <c r="DJ16" s="25">
        <v>5.4160000000000003E-5</v>
      </c>
      <c r="DK16" s="25">
        <v>0.92210000000000003</v>
      </c>
      <c r="DL16" s="25">
        <v>3.7090000000000002E-4</v>
      </c>
      <c r="DM16" s="25"/>
      <c r="DN16" s="25"/>
      <c r="DO16" s="25">
        <v>3.0790000000000001E-3</v>
      </c>
      <c r="DP16" s="25">
        <v>2.0680000000000001E-4</v>
      </c>
      <c r="DQ16" s="25">
        <v>5.8210000000000001E-17</v>
      </c>
      <c r="DR16" s="25">
        <v>0.95540000000000003</v>
      </c>
      <c r="DS16" s="25">
        <v>2496000000000</v>
      </c>
      <c r="DT16" s="25"/>
      <c r="DU16" s="25"/>
      <c r="DV16" s="25">
        <v>5.6429999999999996E-3</v>
      </c>
      <c r="DW16" s="25">
        <v>10.39</v>
      </c>
      <c r="DX16" s="25">
        <v>-13.89</v>
      </c>
      <c r="DY16" s="25">
        <v>-28390</v>
      </c>
      <c r="DZ16" s="25">
        <v>0.1047</v>
      </c>
      <c r="EA16" s="25">
        <v>0.15759999999999999</v>
      </c>
      <c r="EB16" s="25"/>
      <c r="EC16" s="25"/>
      <c r="ED16" s="25">
        <v>4.2470000000000002E-6</v>
      </c>
      <c r="EE16" s="25">
        <v>3.8770000000000003E-6</v>
      </c>
      <c r="EF16" s="25">
        <v>7.5300000000000006E-2</v>
      </c>
      <c r="EG16" s="25">
        <v>8.2299999999999998E-2</v>
      </c>
      <c r="EH16" s="25">
        <v>221.8</v>
      </c>
      <c r="EI16" s="25">
        <v>210.4</v>
      </c>
      <c r="EJ16" s="25">
        <v>10.81</v>
      </c>
      <c r="EK16" s="25">
        <v>3.6110000000000002</v>
      </c>
      <c r="EL16" s="25">
        <v>83.3</v>
      </c>
      <c r="EM16" s="25">
        <v>224.8</v>
      </c>
      <c r="EN16" s="25">
        <v>7.1890000000000005E-5</v>
      </c>
      <c r="EO16" s="25"/>
      <c r="EP16" s="25"/>
      <c r="EQ16" s="25">
        <v>0.14180000000000001</v>
      </c>
      <c r="ER16" s="25">
        <v>0.16120000000000001</v>
      </c>
      <c r="ES16" s="25">
        <v>0.22109999999999999</v>
      </c>
      <c r="ET16" s="25">
        <v>1.3489999999999999E-3</v>
      </c>
      <c r="EU16" s="25"/>
      <c r="EV16" s="25"/>
      <c r="EW16" s="25">
        <v>4.4400000000000004E-9</v>
      </c>
      <c r="EX16" s="25">
        <v>1.715E-9</v>
      </c>
      <c r="EY16" s="26">
        <f t="shared" si="4"/>
        <v>1.7150000000000001</v>
      </c>
      <c r="EZ16" s="25">
        <v>1.633E-9</v>
      </c>
      <c r="FA16" s="25">
        <v>1.426E-9</v>
      </c>
      <c r="FB16" s="25">
        <v>5.4580000000000002E-10</v>
      </c>
      <c r="FC16" s="1"/>
      <c r="FD16" s="25">
        <f t="shared" si="9"/>
        <v>4.4400000000000004</v>
      </c>
      <c r="FE16" s="25">
        <f t="shared" si="9"/>
        <v>1.7150000000000001</v>
      </c>
      <c r="FF16" s="25">
        <f t="shared" si="5"/>
        <v>1.633</v>
      </c>
      <c r="FG16" s="25">
        <f t="shared" si="5"/>
        <v>1.4259999999999999</v>
      </c>
      <c r="FH16" s="25">
        <f t="shared" si="5"/>
        <v>0.54580000000000006</v>
      </c>
    </row>
    <row r="17" spans="1:164" ht="15" x14ac:dyDescent="0.15">
      <c r="A17" s="1" t="s">
        <v>210</v>
      </c>
      <c r="B17" s="1">
        <v>62</v>
      </c>
      <c r="C17" s="1" t="s">
        <v>161</v>
      </c>
      <c r="D17" s="1">
        <v>6</v>
      </c>
      <c r="E17" s="1" t="s">
        <v>147</v>
      </c>
      <c r="F17" s="1" t="s">
        <v>148</v>
      </c>
      <c r="G17" s="1" t="s">
        <v>149</v>
      </c>
      <c r="H17" s="1" t="s">
        <v>160</v>
      </c>
      <c r="I17" s="1" t="s">
        <v>160</v>
      </c>
      <c r="J17" s="6">
        <v>36.44</v>
      </c>
      <c r="K17" s="6">
        <v>11.3</v>
      </c>
      <c r="L17" s="8">
        <f t="shared" si="0"/>
        <v>31.009879253567512</v>
      </c>
      <c r="M17" s="6">
        <v>13</v>
      </c>
      <c r="N17" s="8">
        <f t="shared" si="1"/>
        <v>35.675082327113067</v>
      </c>
      <c r="O17" s="6">
        <v>230</v>
      </c>
      <c r="P17" s="11">
        <f t="shared" si="2"/>
        <v>2.5017302237519996E-4</v>
      </c>
      <c r="Q17" s="11">
        <f t="shared" si="3"/>
        <v>2.6833228552073859E-4</v>
      </c>
      <c r="R17" s="1" t="s">
        <v>156</v>
      </c>
      <c r="S17" s="1" t="s">
        <v>152</v>
      </c>
      <c r="T17" s="1" t="s">
        <v>152</v>
      </c>
      <c r="U17" s="1"/>
      <c r="V17" s="1">
        <v>4.26</v>
      </c>
      <c r="W17" s="1">
        <v>3.16</v>
      </c>
      <c r="X17" s="19">
        <v>36.44</v>
      </c>
      <c r="Y17" s="19">
        <v>48.949999999999996</v>
      </c>
      <c r="Z17" s="19">
        <v>6.4279999999999999</v>
      </c>
      <c r="AA17" s="4">
        <v>5.6690000000000004E-3</v>
      </c>
      <c r="AB17" s="4"/>
      <c r="AC17" s="4"/>
      <c r="AD17" s="4">
        <v>0.85109999999999997</v>
      </c>
      <c r="AE17" s="4">
        <v>5.9220000000000002E-2</v>
      </c>
      <c r="AF17" s="4">
        <v>1162</v>
      </c>
      <c r="AG17" s="4">
        <v>160.69999999999999</v>
      </c>
      <c r="AH17" s="4">
        <v>1.4370000000000001</v>
      </c>
      <c r="AI17" s="4">
        <v>3.799E-5</v>
      </c>
      <c r="AJ17" s="4">
        <v>0.77610000000000001</v>
      </c>
      <c r="AK17" s="4">
        <v>0.1467</v>
      </c>
      <c r="AL17" s="4">
        <v>1987</v>
      </c>
      <c r="AM17" s="4">
        <v>-2698</v>
      </c>
      <c r="AN17" s="4">
        <v>-4632000000000</v>
      </c>
      <c r="AO17" s="4">
        <v>0.4269</v>
      </c>
      <c r="AP17" s="4">
        <v>0.66059999999999997</v>
      </c>
      <c r="AQ17" s="4">
        <f t="shared" si="6"/>
        <v>660600</v>
      </c>
      <c r="AR17" s="4">
        <f t="shared" si="6"/>
        <v>660600000000</v>
      </c>
      <c r="AS17" s="4">
        <v>0.16489999999999999</v>
      </c>
      <c r="AT17" s="4">
        <v>7.7039999999999997E-2</v>
      </c>
      <c r="AU17" s="4">
        <v>1244</v>
      </c>
      <c r="AV17" s="4">
        <v>1097</v>
      </c>
      <c r="AW17" s="4">
        <v>158.69999999999999</v>
      </c>
      <c r="AX17" s="4">
        <v>11.06</v>
      </c>
      <c r="AY17" s="4">
        <v>1931</v>
      </c>
      <c r="AZ17" s="4">
        <v>1258</v>
      </c>
      <c r="BA17" s="4">
        <v>5.5780000000000001E-4</v>
      </c>
      <c r="BB17" s="4">
        <f t="shared" si="7"/>
        <v>3.2888375999999997E-2</v>
      </c>
      <c r="BC17" s="4">
        <f t="shared" si="8"/>
        <v>9.9999999999999998E-13</v>
      </c>
      <c r="BD17" s="4">
        <v>0.30740000000000001</v>
      </c>
      <c r="BE17" s="4">
        <v>0.4405</v>
      </c>
      <c r="BF17" s="4">
        <v>0.83</v>
      </c>
      <c r="BG17" s="4">
        <v>1.2970000000000001E-2</v>
      </c>
      <c r="BH17" s="19">
        <v>22.069999999999997</v>
      </c>
      <c r="BI17" s="19">
        <v>13.36</v>
      </c>
      <c r="BJ17" s="19">
        <v>7.3579999999999997</v>
      </c>
      <c r="BK17" s="19">
        <v>2.7130000000000001</v>
      </c>
      <c r="BL17" s="19">
        <v>1.347</v>
      </c>
      <c r="BO17" s="5">
        <v>5.274</v>
      </c>
      <c r="BP17" s="5">
        <v>0.37280000000000002</v>
      </c>
      <c r="BQ17" s="5">
        <v>1036</v>
      </c>
      <c r="BR17" s="5">
        <v>1429</v>
      </c>
      <c r="BS17" s="5">
        <v>1.415</v>
      </c>
      <c r="BT17" s="5">
        <v>1.798E-9</v>
      </c>
      <c r="BU17" s="5">
        <v>3.6730000000000002E-5</v>
      </c>
      <c r="BV17" s="5">
        <v>61.66</v>
      </c>
      <c r="BW17" s="5">
        <v>-3095</v>
      </c>
      <c r="BX17" s="5">
        <v>-3391</v>
      </c>
      <c r="BY17" s="5">
        <v>2042000000000000</v>
      </c>
      <c r="BZ17" s="5">
        <v>79.849999999999994</v>
      </c>
      <c r="CA17" s="5">
        <v>105.8</v>
      </c>
      <c r="CB17" s="5">
        <v>2.7450000000000001</v>
      </c>
      <c r="CC17" s="19">
        <v>3.6859999999999999</v>
      </c>
      <c r="CD17" s="19">
        <v>0.42849999999999999</v>
      </c>
      <c r="CE17" s="19">
        <v>0.33489999999999998</v>
      </c>
      <c r="CF17" s="19">
        <v>972.9</v>
      </c>
      <c r="CG17" s="19">
        <v>945</v>
      </c>
      <c r="CH17" s="19">
        <v>65.67</v>
      </c>
      <c r="CI17" s="19">
        <v>0.67749999999999999</v>
      </c>
      <c r="CJ17" s="19">
        <v>2120</v>
      </c>
      <c r="CK17" s="19">
        <v>0.74470971242539341</v>
      </c>
      <c r="CL17" s="19">
        <v>0.30740000000000001</v>
      </c>
      <c r="CM17" s="19">
        <v>0.441</v>
      </c>
      <c r="CN17" s="19">
        <v>0.82540000000000002</v>
      </c>
      <c r="CO17" s="19">
        <v>0.22459999999999999</v>
      </c>
      <c r="CR17" s="1">
        <v>29</v>
      </c>
      <c r="CS17" s="1">
        <v>42</v>
      </c>
      <c r="CT17" s="1"/>
      <c r="CU17" s="25">
        <v>3.6440000000000001E-8</v>
      </c>
      <c r="CV17" s="25">
        <v>4.8949999999999997E-5</v>
      </c>
      <c r="CW17" s="25">
        <v>6.4280000000000001E-6</v>
      </c>
      <c r="CX17" s="25">
        <v>5.6690000000000004E-3</v>
      </c>
      <c r="CY17" s="25"/>
      <c r="CZ17" s="25"/>
      <c r="DA17" s="25">
        <v>0.88890000000000002</v>
      </c>
      <c r="DB17" s="25">
        <v>5.7759999999999999E-2</v>
      </c>
      <c r="DC17" s="25">
        <v>3.1379999999999998E-4</v>
      </c>
      <c r="DD17" s="25">
        <v>1967</v>
      </c>
      <c r="DE17" s="25">
        <v>1.8240000000000001E-3</v>
      </c>
      <c r="DF17" s="25">
        <v>0.99760000000000004</v>
      </c>
      <c r="DG17" s="25">
        <v>628.6</v>
      </c>
      <c r="DH17" s="25">
        <v>165.1</v>
      </c>
      <c r="DI17" s="25">
        <v>1.458</v>
      </c>
      <c r="DJ17" s="25">
        <v>3.6579999999999999E-5</v>
      </c>
      <c r="DK17" s="25">
        <v>0.74739999999999995</v>
      </c>
      <c r="DL17" s="25">
        <v>6.9200000000000002E-4</v>
      </c>
      <c r="DM17" s="25"/>
      <c r="DN17" s="25"/>
      <c r="DO17" s="25">
        <v>1.332E-2</v>
      </c>
      <c r="DP17" s="25">
        <v>3.8000000000000002E-4</v>
      </c>
      <c r="DQ17" s="25">
        <v>5.1379999999999999E-13</v>
      </c>
      <c r="DR17" s="25">
        <v>8.4150000000000006E-3</v>
      </c>
      <c r="DS17" s="25">
        <v>35840000000</v>
      </c>
      <c r="DT17" s="25"/>
      <c r="DU17" s="25"/>
      <c r="DV17" s="25">
        <v>4.2979999999999997E-2</v>
      </c>
      <c r="DW17" s="25">
        <v>522.70000000000005</v>
      </c>
      <c r="DX17" s="25">
        <v>-721.7</v>
      </c>
      <c r="DY17" s="25">
        <v>-103100000000</v>
      </c>
      <c r="DZ17" s="25">
        <v>0.2268</v>
      </c>
      <c r="EA17" s="25">
        <v>0.3372</v>
      </c>
      <c r="EB17" s="25"/>
      <c r="EC17" s="25"/>
      <c r="ED17" s="25">
        <v>2.6769999999999999E-6</v>
      </c>
      <c r="EE17" s="25">
        <v>3.76E-6</v>
      </c>
      <c r="EF17" s="25">
        <v>8.4190000000000001E-2</v>
      </c>
      <c r="EG17" s="25">
        <v>4.1279999999999997E-2</v>
      </c>
      <c r="EH17" s="25">
        <v>664.7</v>
      </c>
      <c r="EI17" s="25">
        <v>600.79999999999995</v>
      </c>
      <c r="EJ17" s="25">
        <v>66.73</v>
      </c>
      <c r="EK17" s="25">
        <v>17.829999999999998</v>
      </c>
      <c r="EL17" s="25">
        <v>412.7</v>
      </c>
      <c r="EM17" s="25">
        <v>668.5</v>
      </c>
      <c r="EN17" s="25">
        <v>1.507E-4</v>
      </c>
      <c r="EO17" s="25"/>
      <c r="EP17" s="25"/>
      <c r="EQ17" s="25">
        <v>0.2094</v>
      </c>
      <c r="ER17" s="25">
        <v>0.2969</v>
      </c>
      <c r="ES17" s="25">
        <v>0.56089999999999995</v>
      </c>
      <c r="ET17" s="25">
        <v>6.2550000000000001E-3</v>
      </c>
      <c r="EU17" s="25"/>
      <c r="EV17" s="25"/>
      <c r="EW17" s="25">
        <v>1.267E-8</v>
      </c>
      <c r="EX17" s="25">
        <v>6.8150000000000001E-9</v>
      </c>
      <c r="EY17" s="26">
        <f t="shared" si="4"/>
        <v>6.8150000000000004</v>
      </c>
      <c r="EZ17" s="25">
        <v>3.4609999999999999E-9</v>
      </c>
      <c r="FA17" s="25">
        <v>1.388E-9</v>
      </c>
      <c r="FB17" s="25">
        <v>1.1490000000000001E-9</v>
      </c>
      <c r="FC17" s="1"/>
      <c r="FD17" s="25">
        <f t="shared" si="9"/>
        <v>12.67</v>
      </c>
      <c r="FE17" s="25">
        <f t="shared" si="9"/>
        <v>6.8150000000000004</v>
      </c>
      <c r="FF17" s="25">
        <f t="shared" si="5"/>
        <v>3.4609999999999999</v>
      </c>
      <c r="FG17" s="25">
        <f t="shared" si="5"/>
        <v>1.3879999999999999</v>
      </c>
      <c r="FH17" s="25">
        <f t="shared" si="5"/>
        <v>1.149</v>
      </c>
    </row>
    <row r="18" spans="1:164" ht="15" x14ac:dyDescent="0.15">
      <c r="A18" s="1" t="s">
        <v>210</v>
      </c>
      <c r="B18" s="1">
        <v>65</v>
      </c>
      <c r="C18" s="1" t="s">
        <v>146</v>
      </c>
      <c r="D18" s="1">
        <v>6</v>
      </c>
      <c r="E18" s="1" t="s">
        <v>154</v>
      </c>
      <c r="F18" s="1" t="s">
        <v>148</v>
      </c>
      <c r="G18" s="1" t="s">
        <v>149</v>
      </c>
      <c r="H18" s="1" t="s">
        <v>155</v>
      </c>
      <c r="I18" s="1" t="s">
        <v>155</v>
      </c>
      <c r="J18" s="6">
        <v>27</v>
      </c>
      <c r="K18" s="6">
        <v>8.1999999999999993</v>
      </c>
      <c r="L18" s="8">
        <f t="shared" si="0"/>
        <v>30.37037037037037</v>
      </c>
      <c r="M18" s="6">
        <v>8.1999999999999993</v>
      </c>
      <c r="N18" s="8">
        <f t="shared" si="1"/>
        <v>30.37037037037037</v>
      </c>
      <c r="O18" s="6">
        <v>170</v>
      </c>
      <c r="P18" s="11">
        <f t="shared" si="2"/>
        <v>2.4788351002996006E-4</v>
      </c>
      <c r="Q18" s="11">
        <f t="shared" si="3"/>
        <v>2.4788351002996006E-4</v>
      </c>
      <c r="R18" s="1" t="s">
        <v>152</v>
      </c>
      <c r="S18" s="1" t="s">
        <v>152</v>
      </c>
      <c r="T18" s="1" t="s">
        <v>152</v>
      </c>
      <c r="U18" s="1"/>
      <c r="V18" s="1">
        <v>4.1100000000000003</v>
      </c>
      <c r="W18" s="1">
        <v>3.86</v>
      </c>
      <c r="X18" s="19">
        <v>27</v>
      </c>
      <c r="Y18" s="19">
        <v>36.940000000000005</v>
      </c>
      <c r="Z18" s="19">
        <v>11.110000000000001</v>
      </c>
      <c r="AA18" s="4">
        <v>2.431E-3</v>
      </c>
      <c r="AB18" s="4"/>
      <c r="AC18" s="4"/>
      <c r="AD18" s="4">
        <v>0.32179999999999997</v>
      </c>
      <c r="AE18" s="4">
        <v>6.5540000000000001E-2</v>
      </c>
      <c r="AF18" s="4">
        <v>321.39999999999998</v>
      </c>
      <c r="AG18" s="4">
        <v>65.930000000000007</v>
      </c>
      <c r="AH18" s="4">
        <v>0.49099999999999999</v>
      </c>
      <c r="AI18" s="4">
        <v>3.5299999999999997E-5</v>
      </c>
      <c r="AJ18" s="4">
        <v>0.95569999999999999</v>
      </c>
      <c r="AK18" s="4">
        <v>4.5199999999999997E-2</v>
      </c>
      <c r="AL18" s="4">
        <v>108.4</v>
      </c>
      <c r="AM18" s="4">
        <v>-152.4</v>
      </c>
      <c r="AN18" s="4">
        <v>148700000</v>
      </c>
      <c r="AO18" s="4">
        <v>0.43280000000000002</v>
      </c>
      <c r="AP18" s="4">
        <v>0.58679999999999999</v>
      </c>
      <c r="AQ18" s="4">
        <f t="shared" si="6"/>
        <v>586800</v>
      </c>
      <c r="AR18" s="4">
        <f t="shared" si="6"/>
        <v>586800000000</v>
      </c>
      <c r="AS18" s="4">
        <v>3.8980000000000001E-2</v>
      </c>
      <c r="AT18" s="4">
        <v>2.1000000000000001E-2</v>
      </c>
      <c r="AU18" s="4">
        <v>336.7</v>
      </c>
      <c r="AV18" s="4">
        <v>307.3</v>
      </c>
      <c r="AW18" s="4">
        <v>29.94</v>
      </c>
      <c r="AX18" s="4">
        <v>37.31</v>
      </c>
      <c r="AY18" s="4">
        <v>227.8</v>
      </c>
      <c r="AZ18" s="4">
        <v>337.5</v>
      </c>
      <c r="BA18" s="4">
        <v>6.9339999999999997E-5</v>
      </c>
      <c r="BB18" s="4">
        <f t="shared" si="7"/>
        <v>9.088800000000001E-3</v>
      </c>
      <c r="BC18" s="4">
        <f t="shared" si="8"/>
        <v>9.9999999999999998E-13</v>
      </c>
      <c r="BD18" s="4">
        <v>0.2555</v>
      </c>
      <c r="BE18" s="4">
        <v>0.28410000000000002</v>
      </c>
      <c r="BF18" s="4">
        <v>0.28589999999999999</v>
      </c>
      <c r="BG18" s="4">
        <v>6.6169999999999996E-3</v>
      </c>
      <c r="BH18" s="19">
        <v>13.03</v>
      </c>
      <c r="BI18" s="19">
        <v>6.8639999999999999</v>
      </c>
      <c r="BJ18" s="19">
        <v>2.8370000000000002</v>
      </c>
      <c r="BK18" s="19">
        <v>2.282</v>
      </c>
      <c r="BL18" s="19">
        <v>2.0829999999999997</v>
      </c>
      <c r="BO18" s="5">
        <v>4.0789999999999997</v>
      </c>
      <c r="BP18" s="5">
        <v>0.79590000000000005</v>
      </c>
      <c r="BQ18" s="5">
        <v>325.5</v>
      </c>
      <c r="BR18" s="5">
        <v>1131</v>
      </c>
      <c r="BS18" s="5">
        <v>0.51259999999999994</v>
      </c>
      <c r="BT18" s="5">
        <v>3.2190000000000002E-9</v>
      </c>
      <c r="BU18" s="5">
        <v>8.7139999999999996E-5</v>
      </c>
      <c r="BV18" s="5">
        <v>53.98</v>
      </c>
      <c r="BW18" s="5">
        <v>-3565</v>
      </c>
      <c r="BX18" s="5">
        <v>-1359</v>
      </c>
      <c r="BY18" s="5">
        <v>11140000000000</v>
      </c>
      <c r="BZ18" s="5">
        <v>72.7</v>
      </c>
      <c r="CA18" s="5">
        <v>96.55</v>
      </c>
      <c r="CB18" s="5">
        <v>5.5119999999999996</v>
      </c>
      <c r="CC18" s="19">
        <v>5.5949999999999998</v>
      </c>
      <c r="CD18" s="19">
        <v>0.27189999999999998</v>
      </c>
      <c r="CE18" s="19">
        <v>0.24260000000000001</v>
      </c>
      <c r="CF18" s="19">
        <v>306.10000000000002</v>
      </c>
      <c r="CG18" s="19">
        <v>279.5</v>
      </c>
      <c r="CH18" s="19">
        <v>34.630000000000003</v>
      </c>
      <c r="CI18" s="19">
        <v>0.88700000000000001</v>
      </c>
      <c r="CJ18" s="19">
        <v>1922</v>
      </c>
      <c r="CK18" s="19">
        <v>0.98516532618409292</v>
      </c>
      <c r="CL18" s="19">
        <v>0.2555</v>
      </c>
      <c r="CM18" s="19">
        <v>0.28410000000000002</v>
      </c>
      <c r="CN18" s="19">
        <v>0.28610000000000002</v>
      </c>
      <c r="CO18" s="19">
        <v>0.20910000000000001</v>
      </c>
      <c r="CR18" s="1">
        <v>19</v>
      </c>
      <c r="CS18" s="1">
        <v>45</v>
      </c>
      <c r="CT18" s="1"/>
      <c r="CU18" s="25">
        <v>2.7E-8</v>
      </c>
      <c r="CV18" s="25">
        <v>3.6940000000000002E-5</v>
      </c>
      <c r="CW18" s="25">
        <v>1.111E-5</v>
      </c>
      <c r="CX18" s="25">
        <v>2.431E-3</v>
      </c>
      <c r="CY18" s="25"/>
      <c r="CZ18" s="25"/>
      <c r="DA18" s="25">
        <v>0.35539999999999999</v>
      </c>
      <c r="DB18" s="25">
        <v>6.769E-2</v>
      </c>
      <c r="DC18" s="25">
        <v>2.725E-3</v>
      </c>
      <c r="DD18" s="25">
        <v>1958</v>
      </c>
      <c r="DE18" s="25">
        <v>7.4129999999999997E-4</v>
      </c>
      <c r="DF18" s="25">
        <v>0.99690000000000001</v>
      </c>
      <c r="DG18" s="25">
        <v>172.6</v>
      </c>
      <c r="DH18" s="25">
        <v>72.349999999999994</v>
      </c>
      <c r="DI18" s="25">
        <v>0.50219999999999998</v>
      </c>
      <c r="DJ18" s="25">
        <v>3.4199999999999998E-5</v>
      </c>
      <c r="DK18" s="25">
        <v>0.92600000000000005</v>
      </c>
      <c r="DL18" s="25">
        <v>3.2079999999999999E-4</v>
      </c>
      <c r="DM18" s="25"/>
      <c r="DN18" s="25"/>
      <c r="DO18" s="25">
        <v>7.2529999999999999E-3</v>
      </c>
      <c r="DP18" s="25">
        <v>1.815E-3</v>
      </c>
      <c r="DQ18" s="25">
        <v>2.303E-18</v>
      </c>
      <c r="DR18" s="25">
        <v>0.99770000000000003</v>
      </c>
      <c r="DS18" s="25">
        <v>7222000000000</v>
      </c>
      <c r="DT18" s="25"/>
      <c r="DU18" s="25"/>
      <c r="DV18" s="25">
        <v>1.2800000000000001E-2</v>
      </c>
      <c r="DW18" s="25">
        <v>28.15</v>
      </c>
      <c r="DX18" s="25">
        <v>-39.82</v>
      </c>
      <c r="DY18" s="25">
        <v>-9945000</v>
      </c>
      <c r="DZ18" s="25">
        <v>0.25440000000000002</v>
      </c>
      <c r="EA18" s="25">
        <v>0.34189999999999998</v>
      </c>
      <c r="EB18" s="25"/>
      <c r="EC18" s="25"/>
      <c r="ED18" s="25">
        <v>5.4790000000000004E-6</v>
      </c>
      <c r="EE18" s="25">
        <v>5.6300000000000003E-6</v>
      </c>
      <c r="EF18" s="25">
        <v>1.9859999999999999E-2</v>
      </c>
      <c r="EG18" s="25">
        <v>1.321E-2</v>
      </c>
      <c r="EH18" s="25">
        <v>179.7</v>
      </c>
      <c r="EI18" s="25">
        <v>165.7</v>
      </c>
      <c r="EJ18" s="25">
        <v>14.19</v>
      </c>
      <c r="EK18" s="25">
        <v>68.14</v>
      </c>
      <c r="EL18" s="25">
        <v>57.2</v>
      </c>
      <c r="EM18" s="25">
        <v>179.9</v>
      </c>
      <c r="EN18" s="25">
        <v>1.9579999999999999E-5</v>
      </c>
      <c r="EO18" s="25"/>
      <c r="EP18" s="25"/>
      <c r="EQ18" s="25">
        <v>0.17399999999999999</v>
      </c>
      <c r="ER18" s="25">
        <v>0.19270000000000001</v>
      </c>
      <c r="ES18" s="25">
        <v>0.19439999999999999</v>
      </c>
      <c r="ET18" s="25">
        <v>3.2940000000000001E-3</v>
      </c>
      <c r="EU18" s="25"/>
      <c r="EV18" s="25"/>
      <c r="EW18" s="25">
        <v>6.6169999999999998E-9</v>
      </c>
      <c r="EX18" s="25">
        <v>2.8379999999999999E-9</v>
      </c>
      <c r="EY18" s="26">
        <f t="shared" si="4"/>
        <v>2.8380000000000001</v>
      </c>
      <c r="EZ18" s="25">
        <v>2.3589999999999998E-9</v>
      </c>
      <c r="FA18" s="25">
        <v>2.1550000000000001E-9</v>
      </c>
      <c r="FB18" s="25">
        <v>1.591E-9</v>
      </c>
      <c r="FC18" s="1"/>
      <c r="FD18" s="25">
        <f t="shared" si="9"/>
        <v>6.617</v>
      </c>
      <c r="FE18" s="25">
        <f t="shared" si="9"/>
        <v>2.8380000000000001</v>
      </c>
      <c r="FF18" s="25">
        <f t="shared" ref="FF18:FH38" si="10">EZ18*1000000000</f>
        <v>2.359</v>
      </c>
      <c r="FG18" s="25">
        <f t="shared" si="10"/>
        <v>2.1550000000000002</v>
      </c>
      <c r="FH18" s="25">
        <f t="shared" si="10"/>
        <v>1.591</v>
      </c>
    </row>
    <row r="19" spans="1:164" ht="15" x14ac:dyDescent="0.15">
      <c r="A19" s="1" t="s">
        <v>210</v>
      </c>
      <c r="B19" s="1">
        <v>63</v>
      </c>
      <c r="C19" s="1" t="s">
        <v>161</v>
      </c>
      <c r="D19" s="1">
        <v>12</v>
      </c>
      <c r="E19" s="1" t="s">
        <v>165</v>
      </c>
      <c r="F19" s="1" t="s">
        <v>163</v>
      </c>
      <c r="G19" s="1" t="s">
        <v>158</v>
      </c>
      <c r="H19" s="1" t="s">
        <v>150</v>
      </c>
      <c r="I19" s="1" t="s">
        <v>151</v>
      </c>
      <c r="J19" s="6">
        <v>91.12</v>
      </c>
      <c r="K19" s="6">
        <v>29.9</v>
      </c>
      <c r="L19" s="8">
        <f t="shared" si="0"/>
        <v>32.813871817383664</v>
      </c>
      <c r="M19" s="6">
        <v>32.700000000000003</v>
      </c>
      <c r="N19" s="8">
        <f t="shared" si="1"/>
        <v>35.88674275680421</v>
      </c>
      <c r="O19" s="6">
        <v>410</v>
      </c>
      <c r="P19" s="11">
        <f t="shared" si="2"/>
        <v>3.0479570116728082E-4</v>
      </c>
      <c r="Q19" s="11">
        <f t="shared" si="3"/>
        <v>3.1874774396299275E-4</v>
      </c>
      <c r="R19" s="1" t="s">
        <v>156</v>
      </c>
      <c r="S19" s="1" t="s">
        <v>152</v>
      </c>
      <c r="T19" s="1" t="s">
        <v>152</v>
      </c>
      <c r="U19" s="1"/>
      <c r="V19" s="1">
        <v>6.42</v>
      </c>
      <c r="W19" s="1">
        <v>4.04</v>
      </c>
      <c r="X19" s="19">
        <v>91.12</v>
      </c>
      <c r="Y19" s="19">
        <v>91.589999999999989</v>
      </c>
      <c r="Z19" s="19">
        <v>12.18</v>
      </c>
      <c r="AA19" s="4">
        <v>7.4790000000000004E-3</v>
      </c>
      <c r="AB19" s="4"/>
      <c r="AC19" s="4"/>
      <c r="AD19" s="4">
        <v>9.4469999999999998E-2</v>
      </c>
      <c r="AE19" s="4">
        <v>5.2549999999999999E-2</v>
      </c>
      <c r="AF19" s="4">
        <v>101.7</v>
      </c>
      <c r="AG19" s="4">
        <v>17.59</v>
      </c>
      <c r="AH19" s="4">
        <v>0.1797</v>
      </c>
      <c r="AI19" s="4">
        <v>9.1290000000000002E-5</v>
      </c>
      <c r="AJ19" s="4">
        <v>0.99670000000000003</v>
      </c>
      <c r="AK19" s="4">
        <v>1.719E-3</v>
      </c>
      <c r="AL19" s="4">
        <v>10.210000000000001</v>
      </c>
      <c r="AM19" s="4">
        <v>-14.95</v>
      </c>
      <c r="AN19" s="4">
        <v>783400</v>
      </c>
      <c r="AO19" s="4">
        <v>2.9739999999999999E-2</v>
      </c>
      <c r="AP19" s="4">
        <v>4.6949999999999999E-2</v>
      </c>
      <c r="AQ19" s="4">
        <f t="shared" si="6"/>
        <v>46950</v>
      </c>
      <c r="AR19" s="4">
        <f t="shared" si="6"/>
        <v>46950000000</v>
      </c>
      <c r="AS19" s="4">
        <v>1.576E-2</v>
      </c>
      <c r="AT19" s="4">
        <v>1.0240000000000001E-2</v>
      </c>
      <c r="AU19" s="4">
        <v>112.7</v>
      </c>
      <c r="AV19" s="4">
        <v>93.95</v>
      </c>
      <c r="AW19" s="4">
        <v>18.8</v>
      </c>
      <c r="AX19" s="4">
        <v>143.19999999999999</v>
      </c>
      <c r="AY19" s="4">
        <v>17.010000000000002</v>
      </c>
      <c r="AZ19" s="4">
        <v>112.8</v>
      </c>
      <c r="BA19" s="4">
        <v>9.3000000000000007E-6</v>
      </c>
      <c r="BB19" s="4">
        <f t="shared" si="7"/>
        <v>3.045376E-4</v>
      </c>
      <c r="BC19" s="4">
        <f t="shared" si="8"/>
        <v>9.9999999999999998E-13</v>
      </c>
      <c r="BD19" s="4">
        <v>0.1139</v>
      </c>
      <c r="BE19" s="4">
        <v>0.14699999999999999</v>
      </c>
      <c r="BF19" s="4">
        <v>0.21690000000000001</v>
      </c>
      <c r="BG19" s="4">
        <v>1.5449999999999999E-3</v>
      </c>
      <c r="BH19" s="19">
        <v>8.0839999999999996</v>
      </c>
      <c r="BI19" s="19">
        <v>3.3740000000000001</v>
      </c>
      <c r="BJ19" s="19">
        <v>2.6719999999999997</v>
      </c>
      <c r="BK19" s="19">
        <v>2.3159999999999998</v>
      </c>
      <c r="BL19" s="19">
        <v>1.3230000000000002</v>
      </c>
      <c r="BO19" s="5">
        <v>0.74619999999999997</v>
      </c>
      <c r="BP19" s="5">
        <v>0.41510000000000002</v>
      </c>
      <c r="BQ19" s="5">
        <v>90.05</v>
      </c>
      <c r="BR19" s="5">
        <v>208.6</v>
      </c>
      <c r="BS19" s="5">
        <v>0.17979999999999999</v>
      </c>
      <c r="BT19" s="5">
        <v>4.2880000000000003E-5</v>
      </c>
      <c r="BU19" s="5">
        <v>0.46810000000000002</v>
      </c>
      <c r="BV19" s="5">
        <v>2.637</v>
      </c>
      <c r="BW19" s="5">
        <v>-122.8</v>
      </c>
      <c r="BX19" s="5">
        <v>-124.6</v>
      </c>
      <c r="BY19" s="5">
        <v>8732000000</v>
      </c>
      <c r="BZ19" s="5">
        <v>15.79</v>
      </c>
      <c r="CA19" s="5">
        <v>20.32</v>
      </c>
      <c r="CB19" s="5">
        <v>3.9969999999999999</v>
      </c>
      <c r="CC19" s="19">
        <v>8.1880000000000006</v>
      </c>
      <c r="CD19" s="19">
        <v>0.13550000000000001</v>
      </c>
      <c r="CE19" s="19">
        <v>7.3190000000000005E-2</v>
      </c>
      <c r="CF19" s="19">
        <v>90.35</v>
      </c>
      <c r="CG19" s="19">
        <v>84.16</v>
      </c>
      <c r="CH19" s="19">
        <v>13.06</v>
      </c>
      <c r="CI19" s="19">
        <v>1.3460000000000001</v>
      </c>
      <c r="CJ19" s="19">
        <v>77.62</v>
      </c>
      <c r="CK19" s="19">
        <v>0.48815339521250606</v>
      </c>
      <c r="CL19" s="19">
        <v>0.1139</v>
      </c>
      <c r="CM19" s="19">
        <v>0.14699999999999999</v>
      </c>
      <c r="CN19" s="19">
        <v>0.21690000000000001</v>
      </c>
      <c r="CO19" s="19">
        <v>5.6129999999999999E-2</v>
      </c>
      <c r="CR19" s="1">
        <v>16</v>
      </c>
      <c r="CS19" s="1">
        <v>47</v>
      </c>
      <c r="CT19" s="1"/>
      <c r="CU19" s="25">
        <v>9.1119999999999998E-8</v>
      </c>
      <c r="CV19" s="25">
        <v>9.1589999999999996E-5</v>
      </c>
      <c r="CW19" s="25">
        <v>1.218E-5</v>
      </c>
      <c r="CX19" s="25">
        <v>7.4790000000000004E-3</v>
      </c>
      <c r="CY19" s="25"/>
      <c r="CZ19" s="25"/>
      <c r="DA19" s="25">
        <v>0.1028</v>
      </c>
      <c r="DB19" s="25">
        <v>5.2159999999999998E-2</v>
      </c>
      <c r="DC19" s="25">
        <v>1.0300000000000001E-3</v>
      </c>
      <c r="DD19" s="25">
        <v>493.4</v>
      </c>
      <c r="DE19" s="25">
        <v>6.0599999999999998E-4</v>
      </c>
      <c r="DF19" s="25">
        <v>0.99760000000000004</v>
      </c>
      <c r="DG19" s="25">
        <v>50.68</v>
      </c>
      <c r="DH19" s="25">
        <v>19.18</v>
      </c>
      <c r="DI19" s="25">
        <v>0.185</v>
      </c>
      <c r="DJ19" s="25">
        <v>9.1039999999999996E-5</v>
      </c>
      <c r="DK19" s="25">
        <v>0.99399999999999999</v>
      </c>
      <c r="DL19" s="25">
        <v>3.6610000000000001E-4</v>
      </c>
      <c r="DM19" s="25"/>
      <c r="DN19" s="25"/>
      <c r="DO19" s="25">
        <v>1.6750000000000001E-3</v>
      </c>
      <c r="DP19" s="25">
        <v>1.0529999999999999E-3</v>
      </c>
      <c r="DQ19" s="25">
        <v>2.4169999999999998E-9</v>
      </c>
      <c r="DR19" s="25">
        <v>2.21E-6</v>
      </c>
      <c r="DS19" s="25">
        <v>979800</v>
      </c>
      <c r="DT19" s="25"/>
      <c r="DU19" s="25"/>
      <c r="DV19" s="25">
        <v>3.0820000000000001E-4</v>
      </c>
      <c r="DW19" s="25">
        <v>1.7190000000000001</v>
      </c>
      <c r="DX19" s="25">
        <v>-2.7250000000000001</v>
      </c>
      <c r="DY19" s="25">
        <v>16880</v>
      </c>
      <c r="DZ19" s="25">
        <v>1.1730000000000001E-2</v>
      </c>
      <c r="EA19" s="25">
        <v>1.8790000000000001E-2</v>
      </c>
      <c r="EB19" s="25"/>
      <c r="EC19" s="25"/>
      <c r="ED19" s="25">
        <v>4.9459999999999997E-6</v>
      </c>
      <c r="EE19" s="25">
        <v>7.2420000000000003E-6</v>
      </c>
      <c r="EF19" s="25">
        <v>6.4429999999999999E-3</v>
      </c>
      <c r="EG19" s="25">
        <v>4.6569999999999997E-3</v>
      </c>
      <c r="EH19" s="25">
        <v>54.85</v>
      </c>
      <c r="EI19" s="25">
        <v>48.18</v>
      </c>
      <c r="EJ19" s="25">
        <v>6.6749999999999998</v>
      </c>
      <c r="EK19" s="25">
        <v>304.60000000000002</v>
      </c>
      <c r="EL19" s="25">
        <v>2.335</v>
      </c>
      <c r="EM19" s="25">
        <v>54.87</v>
      </c>
      <c r="EN19" s="25">
        <v>1.7489999999999999E-6</v>
      </c>
      <c r="EO19" s="25"/>
      <c r="EP19" s="25"/>
      <c r="EQ19" s="25">
        <v>7.1179999999999993E-2</v>
      </c>
      <c r="ER19" s="25">
        <v>9.0899999999999995E-2</v>
      </c>
      <c r="ES19" s="25">
        <v>0.13539999999999999</v>
      </c>
      <c r="ET19" s="25">
        <v>5.7709999999999999E-4</v>
      </c>
      <c r="EU19" s="25"/>
      <c r="EV19" s="25"/>
      <c r="EW19" s="25">
        <v>2.779E-9</v>
      </c>
      <c r="EX19" s="25">
        <v>2.6289999999999999E-9</v>
      </c>
      <c r="EY19" s="26">
        <f t="shared" si="4"/>
        <v>2.629</v>
      </c>
      <c r="EZ19" s="25">
        <v>2.4E-9</v>
      </c>
      <c r="FA19" s="25">
        <v>1.548E-9</v>
      </c>
      <c r="FB19" s="25">
        <v>0</v>
      </c>
      <c r="FC19" s="1"/>
      <c r="FD19" s="25">
        <f t="shared" si="9"/>
        <v>2.7789999999999999</v>
      </c>
      <c r="FE19" s="25">
        <f t="shared" si="9"/>
        <v>2.629</v>
      </c>
      <c r="FF19" s="25">
        <f t="shared" si="10"/>
        <v>2.4</v>
      </c>
      <c r="FG19" s="25">
        <f t="shared" si="10"/>
        <v>1.548</v>
      </c>
      <c r="FH19" s="25">
        <f t="shared" si="10"/>
        <v>0</v>
      </c>
    </row>
    <row r="20" spans="1:164" ht="15" x14ac:dyDescent="0.15">
      <c r="A20" s="1" t="s">
        <v>210</v>
      </c>
      <c r="B20" s="2">
        <v>56</v>
      </c>
      <c r="C20" s="2" t="s">
        <v>161</v>
      </c>
      <c r="D20" s="2">
        <v>6</v>
      </c>
      <c r="E20" s="2" t="s">
        <v>166</v>
      </c>
      <c r="F20" s="1" t="s">
        <v>163</v>
      </c>
      <c r="G20" s="1" t="s">
        <v>149</v>
      </c>
      <c r="H20" s="2" t="s">
        <v>155</v>
      </c>
      <c r="I20" s="2" t="s">
        <v>155</v>
      </c>
      <c r="J20" s="2">
        <v>8.891</v>
      </c>
      <c r="K20" s="7">
        <v>4.0999999999999996</v>
      </c>
      <c r="L20" s="8">
        <f t="shared" si="0"/>
        <v>46.11404791362051</v>
      </c>
      <c r="M20" s="7">
        <v>4.0999999999999996</v>
      </c>
      <c r="N20" s="8">
        <f t="shared" si="1"/>
        <v>46.11404791362051</v>
      </c>
      <c r="O20" s="7">
        <v>80</v>
      </c>
      <c r="P20" s="9">
        <f t="shared" si="2"/>
        <v>2.5551247367559506E-4</v>
      </c>
      <c r="Q20" s="9">
        <f t="shared" si="3"/>
        <v>2.5551247367559506E-4</v>
      </c>
      <c r="R20" s="2" t="s">
        <v>153</v>
      </c>
      <c r="S20" s="2" t="s">
        <v>167</v>
      </c>
      <c r="T20" s="2" t="s">
        <v>167</v>
      </c>
      <c r="U20" s="2"/>
      <c r="V20" s="3">
        <v>3.04</v>
      </c>
      <c r="W20" s="3">
        <v>1.8</v>
      </c>
      <c r="X20" s="19">
        <v>8.891</v>
      </c>
      <c r="Y20" s="19">
        <v>18.66</v>
      </c>
      <c r="Z20" s="19">
        <v>3.9129999999999998</v>
      </c>
      <c r="AA20" s="3">
        <v>2.2720000000000001E-3</v>
      </c>
      <c r="AB20" s="3"/>
      <c r="AC20" s="3"/>
      <c r="AD20" s="3">
        <v>3.7510000000000002E-2</v>
      </c>
      <c r="AE20" s="4">
        <v>1.3169999999999999E-2</v>
      </c>
      <c r="AF20" s="4">
        <v>125.5</v>
      </c>
      <c r="AG20" s="4">
        <v>5.8369999999999997</v>
      </c>
      <c r="AH20" s="4">
        <v>0.2848</v>
      </c>
      <c r="AI20" s="4">
        <v>1.8660000000000001E-5</v>
      </c>
      <c r="AJ20" s="4">
        <v>1</v>
      </c>
      <c r="AK20" s="4">
        <v>4.7009999999999999E-4</v>
      </c>
      <c r="AL20" s="4">
        <v>2.0529999999999999</v>
      </c>
      <c r="AM20" s="4">
        <v>-3.8969999999999998</v>
      </c>
      <c r="AN20" s="4">
        <v>-1899</v>
      </c>
      <c r="AO20" s="4">
        <v>2.511E-2</v>
      </c>
      <c r="AP20" s="4">
        <v>4.2950000000000002E-2</v>
      </c>
      <c r="AQ20" s="4">
        <f t="shared" si="6"/>
        <v>42950</v>
      </c>
      <c r="AR20" s="4">
        <f t="shared" si="6"/>
        <v>42950000000</v>
      </c>
      <c r="AS20" s="4">
        <v>4.6010000000000002E-2</v>
      </c>
      <c r="AT20" s="4">
        <v>3.3529999999999997E-2</v>
      </c>
      <c r="AU20" s="4">
        <v>128.6</v>
      </c>
      <c r="AV20" s="4">
        <v>123.8</v>
      </c>
      <c r="AW20" s="4">
        <v>5.4109999999999996</v>
      </c>
      <c r="AX20" s="4">
        <v>4.8419999999999996</v>
      </c>
      <c r="AY20" s="4">
        <v>42.7</v>
      </c>
      <c r="AZ20" s="4">
        <v>129.80000000000001</v>
      </c>
      <c r="BA20" s="4">
        <v>9.1039999999999996E-6</v>
      </c>
      <c r="BB20" s="4">
        <f t="shared" si="7"/>
        <v>8.4193829999999997E-4</v>
      </c>
      <c r="BC20" s="4">
        <f t="shared" si="8"/>
        <v>9.9999999999999998E-13</v>
      </c>
      <c r="BD20" s="4">
        <v>0.14749999999999999</v>
      </c>
      <c r="BE20" s="4">
        <v>0.1668</v>
      </c>
      <c r="BF20" s="4">
        <v>0.18329999999999999</v>
      </c>
      <c r="BG20" s="4">
        <v>4.1080000000000001E-4</v>
      </c>
      <c r="BH20" s="19">
        <v>0.68710000000000004</v>
      </c>
      <c r="BI20" s="19">
        <v>0.65</v>
      </c>
      <c r="BJ20" s="19">
        <v>0.60589999999999999</v>
      </c>
      <c r="BK20" s="19">
        <v>0.4446</v>
      </c>
      <c r="BL20" s="19">
        <v>0</v>
      </c>
      <c r="BO20" s="5">
        <v>0.23330000000000001</v>
      </c>
      <c r="BP20" s="5">
        <v>8.1939999999999999E-2</v>
      </c>
      <c r="BQ20" s="5">
        <v>125.1</v>
      </c>
      <c r="BR20" s="5">
        <v>62.67</v>
      </c>
      <c r="BS20" s="5">
        <v>0.28470000000000001</v>
      </c>
      <c r="BT20" s="5">
        <v>1.645E-5</v>
      </c>
      <c r="BU20" s="5">
        <v>0.88160000000000005</v>
      </c>
      <c r="BV20" s="5">
        <v>0.41770000000000002</v>
      </c>
      <c r="BW20" s="5">
        <v>249.9</v>
      </c>
      <c r="BX20" s="5">
        <v>-344.5</v>
      </c>
      <c r="BY20" s="5">
        <v>4358000000</v>
      </c>
      <c r="BZ20" s="5">
        <v>3.2440000000000002</v>
      </c>
      <c r="CA20" s="5">
        <v>4.117</v>
      </c>
      <c r="CB20" s="5">
        <v>1.494</v>
      </c>
      <c r="CC20" s="19">
        <v>2.4210000000000003</v>
      </c>
      <c r="CD20" s="19">
        <v>5.3580000000000003E-2</v>
      </c>
      <c r="CE20" s="19">
        <v>3.0960000000000001E-2</v>
      </c>
      <c r="CF20" s="19">
        <v>124.2</v>
      </c>
      <c r="CG20" s="19">
        <v>123.3</v>
      </c>
      <c r="CH20" s="19">
        <v>1.929</v>
      </c>
      <c r="CI20" s="19">
        <v>1.272</v>
      </c>
      <c r="CJ20" s="19">
        <v>17.37</v>
      </c>
      <c r="CK20" s="19">
        <v>0.61710037174721177</v>
      </c>
      <c r="CL20" s="19">
        <v>0.14749999999999999</v>
      </c>
      <c r="CM20" s="19">
        <v>0.1668</v>
      </c>
      <c r="CN20" s="19">
        <v>0.1832</v>
      </c>
      <c r="CO20" s="19">
        <v>1.5129999999999999E-2</v>
      </c>
      <c r="CR20" s="1">
        <v>7</v>
      </c>
      <c r="CS20" s="1">
        <v>24</v>
      </c>
      <c r="CT20" s="1"/>
      <c r="CU20" s="25">
        <v>8.891E-9</v>
      </c>
      <c r="CV20" s="25">
        <v>1.8660000000000001E-5</v>
      </c>
      <c r="CW20" s="25">
        <v>3.9129999999999996E-6</v>
      </c>
      <c r="CX20" s="25">
        <v>2.2720000000000001E-3</v>
      </c>
      <c r="CY20" s="1"/>
      <c r="CZ20" s="1"/>
      <c r="DA20" s="25">
        <v>4.4330000000000001E-2</v>
      </c>
      <c r="DB20" s="25">
        <v>1.387E-2</v>
      </c>
      <c r="DC20" s="25">
        <v>1.7420000000000001E-3</v>
      </c>
      <c r="DD20" s="25">
        <v>123.2</v>
      </c>
      <c r="DE20" s="25">
        <v>1.426E-3</v>
      </c>
      <c r="DF20" s="25">
        <v>0.99450000000000005</v>
      </c>
      <c r="DG20" s="25">
        <v>70.13</v>
      </c>
      <c r="DH20" s="25">
        <v>6.9260000000000002</v>
      </c>
      <c r="DI20" s="25">
        <v>0.28910000000000002</v>
      </c>
      <c r="DJ20" s="25">
        <v>1.8660000000000001E-5</v>
      </c>
      <c r="DK20" s="25">
        <v>1</v>
      </c>
      <c r="DL20" s="25">
        <v>4.994E-4</v>
      </c>
      <c r="DM20" s="25"/>
      <c r="DN20" s="1"/>
      <c r="DO20" s="25">
        <v>4.7439999999999998E-4</v>
      </c>
      <c r="DP20" s="25">
        <v>1.438E-3</v>
      </c>
      <c r="DQ20" s="25">
        <v>6.2460000000000004</v>
      </c>
      <c r="DR20" s="25">
        <v>8.0849999999999999E-8</v>
      </c>
      <c r="DS20" s="25">
        <v>8.5240000000000004E-5</v>
      </c>
      <c r="DT20" s="25"/>
      <c r="DU20" s="1"/>
      <c r="DV20" s="25">
        <v>5.838E-5</v>
      </c>
      <c r="DW20" s="25">
        <v>0.252</v>
      </c>
      <c r="DX20" s="25">
        <v>-0.50719999999999998</v>
      </c>
      <c r="DY20" s="25">
        <v>-4.298</v>
      </c>
      <c r="DZ20" s="25">
        <v>7.5669999999999999E-3</v>
      </c>
      <c r="EA20" s="25">
        <v>1.213E-2</v>
      </c>
      <c r="EB20" s="25"/>
      <c r="EC20" s="1"/>
      <c r="ED20" s="25">
        <v>1.5290000000000001E-6</v>
      </c>
      <c r="EE20" s="25">
        <v>2.3889999999999999E-6</v>
      </c>
      <c r="EF20" s="25">
        <v>1.66E-2</v>
      </c>
      <c r="EG20" s="25">
        <v>1.3820000000000001E-2</v>
      </c>
      <c r="EH20" s="25">
        <v>71.08</v>
      </c>
      <c r="EI20" s="25">
        <v>69.55</v>
      </c>
      <c r="EJ20" s="25">
        <v>1.5820000000000001</v>
      </c>
      <c r="EK20" s="25">
        <v>10.88</v>
      </c>
      <c r="EL20" s="25">
        <v>4.5170000000000003</v>
      </c>
      <c r="EM20" s="25">
        <v>71.23</v>
      </c>
      <c r="EN20" s="25">
        <v>1.8080000000000001E-6</v>
      </c>
      <c r="EO20" s="1"/>
      <c r="EP20" s="25"/>
      <c r="EQ20" s="25">
        <v>9.2170000000000002E-2</v>
      </c>
      <c r="ER20" s="25">
        <v>0.1042</v>
      </c>
      <c r="ES20" s="25">
        <v>0.1142</v>
      </c>
      <c r="ET20" s="25">
        <v>1.4100000000000001E-4</v>
      </c>
      <c r="EU20" s="1"/>
      <c r="EV20" s="1"/>
      <c r="EW20" s="25">
        <v>6.3780000000000001E-10</v>
      </c>
      <c r="EX20" s="25">
        <v>5.7750000000000002E-10</v>
      </c>
      <c r="EY20" s="26">
        <f t="shared" si="4"/>
        <v>0.57750000000000001</v>
      </c>
      <c r="EZ20" s="25">
        <v>4.564E-10</v>
      </c>
      <c r="FA20" s="25">
        <v>0</v>
      </c>
      <c r="FB20" s="25">
        <v>0</v>
      </c>
      <c r="FC20" s="1"/>
      <c r="FD20" s="25">
        <f t="shared" si="9"/>
        <v>0.63780000000000003</v>
      </c>
      <c r="FE20" s="25">
        <f t="shared" si="9"/>
        <v>0.57750000000000001</v>
      </c>
      <c r="FF20" s="25">
        <f t="shared" si="10"/>
        <v>0.45639999999999997</v>
      </c>
      <c r="FG20" s="25">
        <f t="shared" si="10"/>
        <v>0</v>
      </c>
      <c r="FH20" s="25">
        <f t="shared" si="10"/>
        <v>0</v>
      </c>
    </row>
    <row r="21" spans="1:164" ht="15" x14ac:dyDescent="0.15">
      <c r="A21" s="1" t="s">
        <v>210</v>
      </c>
      <c r="B21" s="1">
        <v>52</v>
      </c>
      <c r="C21" s="1" t="s">
        <v>146</v>
      </c>
      <c r="D21" s="1">
        <v>12</v>
      </c>
      <c r="E21" s="1" t="s">
        <v>154</v>
      </c>
      <c r="F21" s="1" t="s">
        <v>148</v>
      </c>
      <c r="G21" s="1" t="s">
        <v>149</v>
      </c>
      <c r="H21" s="1" t="s">
        <v>160</v>
      </c>
      <c r="I21" s="1" t="s">
        <v>160</v>
      </c>
      <c r="J21" s="6">
        <v>99.58</v>
      </c>
      <c r="K21" s="1">
        <v>18.100000000000001</v>
      </c>
      <c r="L21" s="8">
        <f t="shared" si="0"/>
        <v>18.176340630648728</v>
      </c>
      <c r="M21" s="1">
        <v>25.2</v>
      </c>
      <c r="N21" s="8">
        <f t="shared" si="1"/>
        <v>25.306286402892148</v>
      </c>
      <c r="O21" s="1">
        <v>390</v>
      </c>
      <c r="P21" s="24">
        <f t="shared" si="2"/>
        <v>2.4314881399165731E-4</v>
      </c>
      <c r="Q21" s="24">
        <f t="shared" si="3"/>
        <v>2.8690171116034144E-4</v>
      </c>
      <c r="R21" s="1" t="s">
        <v>153</v>
      </c>
      <c r="S21" s="1" t="s">
        <v>168</v>
      </c>
      <c r="T21" s="1" t="s">
        <v>170</v>
      </c>
      <c r="U21" s="1"/>
      <c r="V21" s="1">
        <v>6.66</v>
      </c>
      <c r="W21" s="1">
        <v>5.88</v>
      </c>
      <c r="X21" s="19">
        <v>99.58</v>
      </c>
      <c r="Y21" s="19">
        <v>90.320000000000007</v>
      </c>
      <c r="Z21" s="19">
        <v>21.52</v>
      </c>
      <c r="AA21" s="4">
        <v>4.6280000000000002E-3</v>
      </c>
      <c r="AB21" s="4"/>
      <c r="AC21" s="4"/>
      <c r="AD21" s="4">
        <v>0.6976</v>
      </c>
      <c r="AE21" s="4">
        <v>0.11</v>
      </c>
      <c r="AF21" s="4">
        <v>443.6</v>
      </c>
      <c r="AG21" s="4">
        <v>153.19999999999999</v>
      </c>
      <c r="AH21" s="4">
        <v>0.63439999999999996</v>
      </c>
      <c r="AI21" s="4">
        <v>7.2329999999999994E-5</v>
      </c>
      <c r="AJ21" s="4">
        <v>0.80079999999999996</v>
      </c>
      <c r="AK21" s="4">
        <v>0.14119999999999999</v>
      </c>
      <c r="AL21" s="4">
        <v>186.9</v>
      </c>
      <c r="AM21" s="4">
        <v>-236</v>
      </c>
      <c r="AN21" s="4">
        <v>7711000</v>
      </c>
      <c r="AO21" s="4">
        <v>0.40450000000000003</v>
      </c>
      <c r="AP21" s="4">
        <v>0.58679999999999999</v>
      </c>
      <c r="AQ21" s="4">
        <f t="shared" si="6"/>
        <v>586800</v>
      </c>
      <c r="AR21" s="4">
        <f t="shared" si="6"/>
        <v>586800000000</v>
      </c>
      <c r="AS21" s="4">
        <v>0.15090000000000001</v>
      </c>
      <c r="AT21" s="4">
        <v>0.1512</v>
      </c>
      <c r="AU21" s="4">
        <v>486.9</v>
      </c>
      <c r="AV21" s="4">
        <v>402.7</v>
      </c>
      <c r="AW21" s="4">
        <v>84.19</v>
      </c>
      <c r="AX21" s="4">
        <v>7.0019999999999998</v>
      </c>
      <c r="AY21" s="4">
        <v>1333</v>
      </c>
      <c r="AZ21" s="4">
        <v>499</v>
      </c>
      <c r="BA21" s="4">
        <v>7.8660000000000004E-4</v>
      </c>
      <c r="BB21" s="4">
        <f t="shared" si="7"/>
        <v>6.1160400000000004E-2</v>
      </c>
      <c r="BC21" s="4">
        <f t="shared" si="8"/>
        <v>9.9999999999999998E-13</v>
      </c>
      <c r="BD21" s="4">
        <v>0.22570000000000001</v>
      </c>
      <c r="BE21" s="4">
        <v>0.2072</v>
      </c>
      <c r="BF21" s="4">
        <v>0.41399999999999998</v>
      </c>
      <c r="BG21" s="4">
        <v>1.5440000000000001E-2</v>
      </c>
      <c r="BH21" s="19">
        <v>91.5</v>
      </c>
      <c r="BI21" s="19">
        <v>61.43</v>
      </c>
      <c r="BJ21" s="19">
        <v>29.009999999999998</v>
      </c>
      <c r="BK21" s="19">
        <v>5.7329999999999997</v>
      </c>
      <c r="BL21" s="19">
        <v>3</v>
      </c>
      <c r="BO21" s="5">
        <v>4.7910000000000004</v>
      </c>
      <c r="BP21" s="5">
        <v>0.73280000000000001</v>
      </c>
      <c r="BQ21" s="5">
        <v>470</v>
      </c>
      <c r="BR21" s="5">
        <v>1324</v>
      </c>
      <c r="BS21" s="5">
        <v>0.65369999999999995</v>
      </c>
      <c r="BT21" s="5">
        <v>0</v>
      </c>
      <c r="BU21" s="5">
        <v>0</v>
      </c>
      <c r="BV21" s="5">
        <v>45.13</v>
      </c>
      <c r="BW21" s="5">
        <v>-3584</v>
      </c>
      <c r="BX21" s="5">
        <v>295.5</v>
      </c>
      <c r="BY21" s="5">
        <v>4054000000000</v>
      </c>
      <c r="BZ21" s="5">
        <v>63.8</v>
      </c>
      <c r="CA21" s="5">
        <v>81.09</v>
      </c>
      <c r="CB21" s="5">
        <v>9.5750000000000011</v>
      </c>
      <c r="CC21" s="19">
        <v>11.950000000000001</v>
      </c>
      <c r="CD21" s="19">
        <v>0.29849999999999999</v>
      </c>
      <c r="CE21" s="19">
        <v>0.2147</v>
      </c>
      <c r="CF21" s="19">
        <v>478.4</v>
      </c>
      <c r="CG21" s="19">
        <v>423.4</v>
      </c>
      <c r="CH21" s="19">
        <v>77.78</v>
      </c>
      <c r="CI21" s="19">
        <v>1.653</v>
      </c>
      <c r="CJ21" s="19">
        <v>2233</v>
      </c>
      <c r="CK21" s="19">
        <v>0.80125523012552302</v>
      </c>
      <c r="CL21" s="19">
        <v>0.22570000000000001</v>
      </c>
      <c r="CM21" s="19">
        <v>0.2072</v>
      </c>
      <c r="CN21" s="19">
        <v>0.41160000000000002</v>
      </c>
      <c r="CO21" s="19">
        <v>0.22620000000000001</v>
      </c>
      <c r="CR21" s="1">
        <v>9</v>
      </c>
      <c r="CS21" s="1">
        <v>59</v>
      </c>
      <c r="CT21" s="1"/>
      <c r="CU21" s="25">
        <v>9.9579999999999996E-8</v>
      </c>
      <c r="CV21" s="25">
        <v>9.0320000000000003E-5</v>
      </c>
      <c r="CW21" s="25">
        <v>2.1520000000000001E-5</v>
      </c>
      <c r="CX21" s="25">
        <v>4.6280000000000002E-3</v>
      </c>
      <c r="CY21" s="25"/>
      <c r="CZ21" s="25"/>
      <c r="DA21" s="25">
        <v>0.74239999999999995</v>
      </c>
      <c r="DB21" s="25">
        <v>0.10979999999999999</v>
      </c>
      <c r="DC21" s="25">
        <v>4.6460000000000002E-4</v>
      </c>
      <c r="DD21" s="25">
        <v>953.9</v>
      </c>
      <c r="DE21" s="25">
        <v>2.068E-3</v>
      </c>
      <c r="DF21" s="25">
        <v>0.99629999999999996</v>
      </c>
      <c r="DG21" s="25">
        <v>242.7</v>
      </c>
      <c r="DH21" s="25">
        <v>162.19999999999999</v>
      </c>
      <c r="DI21" s="25">
        <v>0.64829999999999999</v>
      </c>
      <c r="DJ21" s="25">
        <v>6.6580000000000003E-5</v>
      </c>
      <c r="DK21" s="25">
        <v>0.73709999999999998</v>
      </c>
      <c r="DL21" s="25">
        <v>1.0610000000000001E-3</v>
      </c>
      <c r="DM21" s="25"/>
      <c r="DN21" s="25"/>
      <c r="DO21" s="25">
        <v>1.6129999999999999E-2</v>
      </c>
      <c r="DP21" s="25">
        <v>2.231E-4</v>
      </c>
      <c r="DQ21" s="25">
        <v>8.5819999999999994E-14</v>
      </c>
      <c r="DR21" s="25">
        <v>2.9409999999999999E-2</v>
      </c>
      <c r="DS21" s="25">
        <v>249300000000</v>
      </c>
      <c r="DT21" s="25"/>
      <c r="DU21" s="25"/>
      <c r="DV21" s="25">
        <v>3.5450000000000002E-2</v>
      </c>
      <c r="DW21" s="25">
        <v>50.04</v>
      </c>
      <c r="DX21" s="25">
        <v>-63.34</v>
      </c>
      <c r="DY21" s="25">
        <v>-232000</v>
      </c>
      <c r="DZ21" s="25">
        <v>0.1502</v>
      </c>
      <c r="EA21" s="25">
        <v>0.23180000000000001</v>
      </c>
      <c r="EB21" s="25"/>
      <c r="EC21" s="25"/>
      <c r="ED21" s="25">
        <v>1.0200000000000001E-5</v>
      </c>
      <c r="EE21" s="25">
        <v>1.133E-5</v>
      </c>
      <c r="EF21" s="25">
        <v>9.3229999999999993E-2</v>
      </c>
      <c r="EG21" s="25">
        <v>0.1077</v>
      </c>
      <c r="EH21" s="25">
        <v>263.3</v>
      </c>
      <c r="EI21" s="25">
        <v>224.7</v>
      </c>
      <c r="EJ21" s="25">
        <v>37.049999999999997</v>
      </c>
      <c r="EK21" s="25">
        <v>8.0719999999999992</v>
      </c>
      <c r="EL21" s="25">
        <v>353.7</v>
      </c>
      <c r="EM21" s="25">
        <v>267.89999999999998</v>
      </c>
      <c r="EN21" s="25">
        <v>2.5470000000000001E-4</v>
      </c>
      <c r="EO21" s="25"/>
      <c r="EP21" s="25"/>
      <c r="EQ21" s="25">
        <v>0.1537</v>
      </c>
      <c r="ER21" s="25">
        <v>0.14030000000000001</v>
      </c>
      <c r="ES21" s="25">
        <v>0.2823</v>
      </c>
      <c r="ET21" s="25">
        <v>7.5719999999999997E-3</v>
      </c>
      <c r="EU21" s="25"/>
      <c r="EV21" s="25"/>
      <c r="EW21" s="25">
        <v>5.9839999999999998E-8</v>
      </c>
      <c r="EX21" s="25">
        <v>2.7899999999999998E-8</v>
      </c>
      <c r="EY21" s="26">
        <f t="shared" si="4"/>
        <v>27.9</v>
      </c>
      <c r="EZ21" s="25">
        <v>9.2289999999999995E-9</v>
      </c>
      <c r="FA21" s="25">
        <v>3.9359999999999996E-9</v>
      </c>
      <c r="FB21" s="25">
        <v>2.3760000000000001E-9</v>
      </c>
      <c r="FC21" s="1"/>
      <c r="FD21" s="25">
        <f t="shared" si="9"/>
        <v>59.839999999999996</v>
      </c>
      <c r="FE21" s="25">
        <f t="shared" si="9"/>
        <v>27.9</v>
      </c>
      <c r="FF21" s="25">
        <f t="shared" si="10"/>
        <v>9.2289999999999992</v>
      </c>
      <c r="FG21" s="25">
        <f t="shared" si="10"/>
        <v>3.9359999999999995</v>
      </c>
      <c r="FH21" s="25">
        <f t="shared" si="10"/>
        <v>2.3759999999999999</v>
      </c>
    </row>
    <row r="22" spans="1:164" ht="15" x14ac:dyDescent="0.15">
      <c r="A22" s="1" t="s">
        <v>210</v>
      </c>
      <c r="B22" s="1">
        <v>38</v>
      </c>
      <c r="C22" s="1" t="s">
        <v>171</v>
      </c>
      <c r="D22" s="1">
        <v>6</v>
      </c>
      <c r="E22" s="1" t="s">
        <v>172</v>
      </c>
      <c r="F22" s="1" t="s">
        <v>173</v>
      </c>
      <c r="G22" s="1" t="s">
        <v>149</v>
      </c>
      <c r="H22" s="1" t="s">
        <v>174</v>
      </c>
      <c r="I22" s="1" t="s">
        <v>174</v>
      </c>
      <c r="J22" s="6">
        <v>48.04</v>
      </c>
      <c r="K22" s="6">
        <v>6.6</v>
      </c>
      <c r="L22" s="8">
        <f t="shared" si="0"/>
        <v>13.738551207327227</v>
      </c>
      <c r="M22" s="6">
        <v>8.3000000000000007</v>
      </c>
      <c r="N22" s="8">
        <f t="shared" si="1"/>
        <v>17.277268942547881</v>
      </c>
      <c r="O22" s="1">
        <v>120</v>
      </c>
      <c r="P22" s="24">
        <f t="shared" si="2"/>
        <v>2.6469547458828215E-4</v>
      </c>
      <c r="Q22" s="24">
        <f t="shared" si="3"/>
        <v>2.9683396604335499E-4</v>
      </c>
      <c r="R22" s="1" t="s">
        <v>153</v>
      </c>
      <c r="S22" s="1" t="s">
        <v>168</v>
      </c>
      <c r="T22" s="1" t="s">
        <v>170</v>
      </c>
      <c r="U22" s="1"/>
      <c r="V22" s="1">
        <v>5.91</v>
      </c>
      <c r="W22" s="1">
        <v>3.62</v>
      </c>
      <c r="X22" s="19">
        <v>48.04</v>
      </c>
      <c r="Y22" s="19">
        <v>61.44</v>
      </c>
      <c r="Z22" s="19">
        <v>8.495000000000001</v>
      </c>
      <c r="AA22" s="4">
        <v>5.6550000000000003E-3</v>
      </c>
      <c r="AB22" s="4"/>
      <c r="AC22" s="4"/>
      <c r="AD22" s="4">
        <v>0.61460000000000004</v>
      </c>
      <c r="AE22" s="4">
        <v>8.0879999999999994E-2</v>
      </c>
      <c r="AF22" s="4">
        <v>291.3</v>
      </c>
      <c r="AG22" s="4">
        <v>146.30000000000001</v>
      </c>
      <c r="AH22" s="4">
        <v>0.75990000000000002</v>
      </c>
      <c r="AI22" s="4">
        <v>5.2099999999999999E-5</v>
      </c>
      <c r="AJ22" s="4">
        <v>0.84799999999999998</v>
      </c>
      <c r="AK22" s="4">
        <v>0.68220000000000003</v>
      </c>
      <c r="AL22" s="4">
        <v>982.6</v>
      </c>
      <c r="AM22" s="4">
        <v>-1196</v>
      </c>
      <c r="AN22" s="4">
        <v>-75040000000</v>
      </c>
      <c r="AO22" s="4">
        <v>1.248</v>
      </c>
      <c r="AP22" s="4">
        <v>1.8129999999999999</v>
      </c>
      <c r="AQ22" s="4">
        <f t="shared" si="6"/>
        <v>1813000</v>
      </c>
      <c r="AR22" s="4">
        <f t="shared" si="6"/>
        <v>1813000000000</v>
      </c>
      <c r="AS22" s="4">
        <v>0.1757</v>
      </c>
      <c r="AT22" s="4">
        <v>7.8899999999999998E-2</v>
      </c>
      <c r="AU22" s="4">
        <v>322</v>
      </c>
      <c r="AV22" s="4">
        <v>268.60000000000002</v>
      </c>
      <c r="AW22" s="4">
        <v>66.430000000000007</v>
      </c>
      <c r="AX22" s="4">
        <v>4.077</v>
      </c>
      <c r="AY22" s="4">
        <v>884</v>
      </c>
      <c r="AZ22" s="4">
        <v>338.3</v>
      </c>
      <c r="BA22" s="4">
        <v>2.163E-4</v>
      </c>
      <c r="BB22" s="4">
        <f t="shared" si="7"/>
        <v>9.8467199999999991E-2</v>
      </c>
      <c r="BC22" s="4">
        <f t="shared" si="8"/>
        <v>9.9999999999999998E-13</v>
      </c>
      <c r="BD22" s="4">
        <v>0.22140000000000001</v>
      </c>
      <c r="BE22" s="4">
        <v>0.36820000000000003</v>
      </c>
      <c r="BF22" s="4">
        <v>0.37459999999999999</v>
      </c>
      <c r="BG22" s="4">
        <v>1.823E-2</v>
      </c>
      <c r="BH22" s="19">
        <v>37.42</v>
      </c>
      <c r="BI22" s="19">
        <v>23.759999999999998</v>
      </c>
      <c r="BJ22" s="19">
        <v>14.030000000000001</v>
      </c>
      <c r="BK22" s="19">
        <v>5.6470000000000002</v>
      </c>
      <c r="BL22" s="19">
        <v>1.7189999999999999</v>
      </c>
      <c r="BO22" s="5">
        <v>2.641</v>
      </c>
      <c r="BP22" s="5">
        <v>0.33929999999999999</v>
      </c>
      <c r="BQ22" s="5">
        <v>286.3</v>
      </c>
      <c r="BR22" s="5">
        <v>716.5</v>
      </c>
      <c r="BS22" s="5">
        <v>0.77829999999999999</v>
      </c>
      <c r="BT22" s="5">
        <v>3.2799999999999999E-6</v>
      </c>
      <c r="BU22" s="5">
        <v>5.3379999999999997E-2</v>
      </c>
      <c r="BV22" s="5">
        <v>19.510000000000002</v>
      </c>
      <c r="BW22" s="5">
        <v>-2021</v>
      </c>
      <c r="BX22" s="5">
        <v>154.1</v>
      </c>
      <c r="BY22" s="5">
        <v>27460000000000</v>
      </c>
      <c r="BZ22" s="5">
        <v>49.73</v>
      </c>
      <c r="CA22" s="5">
        <v>63.34</v>
      </c>
      <c r="CB22" s="5">
        <v>3.5070000000000001</v>
      </c>
      <c r="CC22" s="19">
        <v>4.9899999999999993</v>
      </c>
      <c r="CD22" s="19">
        <v>0.2651</v>
      </c>
      <c r="CE22" s="19">
        <v>0.1636</v>
      </c>
      <c r="CF22" s="19">
        <v>295</v>
      </c>
      <c r="CG22" s="19">
        <v>262.2</v>
      </c>
      <c r="CH22" s="19">
        <v>55.8</v>
      </c>
      <c r="CI22" s="19">
        <v>1.504</v>
      </c>
      <c r="CJ22" s="19">
        <v>1080</v>
      </c>
      <c r="CK22" s="19">
        <v>0.702805611222445</v>
      </c>
      <c r="CL22" s="19">
        <v>0.22140000000000001</v>
      </c>
      <c r="CM22" s="19">
        <v>0.36840000000000001</v>
      </c>
      <c r="CN22" s="19">
        <v>0.37440000000000001</v>
      </c>
      <c r="CO22" s="19">
        <v>0.12909999999999999</v>
      </c>
      <c r="CR22" s="1">
        <v>13</v>
      </c>
      <c r="CS22" s="1">
        <v>54</v>
      </c>
      <c r="CT22" s="1"/>
      <c r="CU22" s="25">
        <v>4.8039999999999999E-8</v>
      </c>
      <c r="CV22" s="25">
        <v>6.1439999999999995E-5</v>
      </c>
      <c r="CW22" s="25">
        <v>8.4950000000000008E-6</v>
      </c>
      <c r="CX22" s="25">
        <v>5.6550000000000003E-3</v>
      </c>
      <c r="CY22" s="25"/>
      <c r="CZ22" s="25"/>
      <c r="DA22" s="25">
        <v>0.63800000000000001</v>
      </c>
      <c r="DB22" s="25">
        <v>8.004E-2</v>
      </c>
      <c r="DC22" s="25">
        <v>3.2840000000000001E-4</v>
      </c>
      <c r="DD22" s="25">
        <v>1473</v>
      </c>
      <c r="DE22" s="25">
        <v>6.8780000000000002E-4</v>
      </c>
      <c r="DF22" s="25">
        <v>0.99909999999999999</v>
      </c>
      <c r="DG22" s="25">
        <v>163.19999999999999</v>
      </c>
      <c r="DH22" s="25">
        <v>151.1</v>
      </c>
      <c r="DI22" s="25">
        <v>0.77429999999999999</v>
      </c>
      <c r="DJ22" s="25">
        <v>5.0880000000000001E-5</v>
      </c>
      <c r="DK22" s="25">
        <v>0.82820000000000005</v>
      </c>
      <c r="DL22" s="25">
        <v>5.1230000000000004E-4</v>
      </c>
      <c r="DM22" s="25"/>
      <c r="DN22" s="25"/>
      <c r="DO22" s="25">
        <v>1.8599999999999998E-2</v>
      </c>
      <c r="DP22" s="25">
        <v>3.0529999999999999E-4</v>
      </c>
      <c r="DQ22" s="25">
        <v>5.9720000000000002E-11</v>
      </c>
      <c r="DR22" s="25">
        <v>7.237E-5</v>
      </c>
      <c r="DS22" s="25">
        <v>406900000</v>
      </c>
      <c r="DT22" s="25"/>
      <c r="DU22" s="25"/>
      <c r="DV22" s="25">
        <v>0.2059</v>
      </c>
      <c r="DW22" s="25">
        <v>328.8</v>
      </c>
      <c r="DX22" s="25">
        <v>-407.1</v>
      </c>
      <c r="DY22" s="25">
        <v>-3783000000</v>
      </c>
      <c r="DZ22" s="25">
        <v>0.62419999999999998</v>
      </c>
      <c r="EA22" s="25">
        <v>0.92789999999999995</v>
      </c>
      <c r="EB22" s="25"/>
      <c r="EC22" s="25"/>
      <c r="ED22" s="25">
        <v>3.5410000000000001E-6</v>
      </c>
      <c r="EE22" s="25">
        <v>4.955E-6</v>
      </c>
      <c r="EF22" s="25">
        <v>0.10150000000000001</v>
      </c>
      <c r="EG22" s="25">
        <v>4.4859999999999997E-2</v>
      </c>
      <c r="EH22" s="25">
        <v>179.3</v>
      </c>
      <c r="EI22" s="25">
        <v>153.1</v>
      </c>
      <c r="EJ22" s="25">
        <v>30.64</v>
      </c>
      <c r="EK22" s="25">
        <v>5.6340000000000003</v>
      </c>
      <c r="EL22" s="25">
        <v>229.2</v>
      </c>
      <c r="EM22" s="25">
        <v>184.8</v>
      </c>
      <c r="EN22" s="25">
        <v>6.6400000000000001E-5</v>
      </c>
      <c r="EO22" s="25"/>
      <c r="EP22" s="25"/>
      <c r="EQ22" s="25">
        <v>0.15079999999999999</v>
      </c>
      <c r="ER22" s="25">
        <v>0.25030000000000002</v>
      </c>
      <c r="ES22" s="25">
        <v>0.25619999999999998</v>
      </c>
      <c r="ET22" s="25">
        <v>9.6600000000000002E-3</v>
      </c>
      <c r="EU22" s="25"/>
      <c r="EV22" s="25"/>
      <c r="EW22" s="25">
        <v>2.4220000000000001E-8</v>
      </c>
      <c r="EX22" s="25">
        <v>1.441E-8</v>
      </c>
      <c r="EY22" s="26">
        <f t="shared" si="4"/>
        <v>14.41</v>
      </c>
      <c r="EZ22" s="25">
        <v>7.6950000000000004E-9</v>
      </c>
      <c r="FA22" s="25">
        <v>2.3279999999999998E-9</v>
      </c>
      <c r="FB22" s="25">
        <v>6.8209999999999995E-10</v>
      </c>
      <c r="FC22" s="1"/>
      <c r="FD22" s="25">
        <f t="shared" si="9"/>
        <v>24.220000000000002</v>
      </c>
      <c r="FE22" s="25">
        <f t="shared" si="9"/>
        <v>14.41</v>
      </c>
      <c r="FF22" s="25">
        <f t="shared" si="10"/>
        <v>7.6950000000000003</v>
      </c>
      <c r="FG22" s="25">
        <f t="shared" si="10"/>
        <v>2.3279999999999998</v>
      </c>
      <c r="FH22" s="25">
        <f t="shared" si="10"/>
        <v>0.68209999999999993</v>
      </c>
    </row>
    <row r="23" spans="1:164" ht="15" x14ac:dyDescent="0.15">
      <c r="A23" s="1" t="s">
        <v>210</v>
      </c>
      <c r="B23" s="1">
        <v>73</v>
      </c>
      <c r="C23" s="1" t="s">
        <v>171</v>
      </c>
      <c r="D23" s="1">
        <v>6</v>
      </c>
      <c r="E23" s="1" t="s">
        <v>176</v>
      </c>
      <c r="F23" s="1" t="s">
        <v>177</v>
      </c>
      <c r="G23" s="1" t="s">
        <v>158</v>
      </c>
      <c r="H23" s="1" t="s">
        <v>174</v>
      </c>
      <c r="I23" s="1" t="s">
        <v>174</v>
      </c>
      <c r="J23" s="6">
        <v>35.049999999999997</v>
      </c>
      <c r="K23" s="6">
        <v>9.1999999999999993</v>
      </c>
      <c r="L23" s="8">
        <f t="shared" si="0"/>
        <v>26.248216833095579</v>
      </c>
      <c r="M23" s="6">
        <v>12.1</v>
      </c>
      <c r="N23" s="8">
        <f t="shared" si="1"/>
        <v>34.522111269614832</v>
      </c>
      <c r="O23" s="6">
        <v>200</v>
      </c>
      <c r="P23" s="11">
        <f t="shared" si="2"/>
        <v>2.4207173753796555E-4</v>
      </c>
      <c r="Q23" s="11">
        <f t="shared" si="3"/>
        <v>2.7761495581878781E-4</v>
      </c>
      <c r="R23" s="1" t="s">
        <v>153</v>
      </c>
      <c r="S23" s="1" t="s">
        <v>168</v>
      </c>
      <c r="T23" s="1" t="s">
        <v>170</v>
      </c>
      <c r="U23" s="1"/>
      <c r="V23" s="1">
        <v>4.6900000000000004</v>
      </c>
      <c r="W23" s="1">
        <v>3.68</v>
      </c>
      <c r="X23" s="19">
        <v>35.049999999999997</v>
      </c>
      <c r="Y23" s="19">
        <v>46.61</v>
      </c>
      <c r="Z23" s="19">
        <v>8.7750000000000004</v>
      </c>
      <c r="AA23" s="4">
        <v>3.9940000000000002E-3</v>
      </c>
      <c r="AB23" s="4"/>
      <c r="AC23" s="4"/>
      <c r="AD23" s="4">
        <v>0.94750000000000001</v>
      </c>
      <c r="AE23" s="4">
        <v>9.98E-2</v>
      </c>
      <c r="AF23" s="4">
        <v>551.1</v>
      </c>
      <c r="AG23" s="4">
        <v>181.7</v>
      </c>
      <c r="AH23" s="4">
        <v>0.94950000000000001</v>
      </c>
      <c r="AI23" s="4">
        <v>1.1039999999999999E-5</v>
      </c>
      <c r="AJ23" s="4">
        <v>0.23680000000000001</v>
      </c>
      <c r="AK23" s="4">
        <v>0.14410000000000001</v>
      </c>
      <c r="AL23" s="4">
        <v>1277</v>
      </c>
      <c r="AM23" s="4">
        <v>-1588</v>
      </c>
      <c r="AN23" s="4">
        <v>-55010000000</v>
      </c>
      <c r="AO23" s="4">
        <v>0.33200000000000002</v>
      </c>
      <c r="AP23" s="4">
        <v>0.58689999999999998</v>
      </c>
      <c r="AQ23" s="4">
        <f t="shared" si="6"/>
        <v>586900</v>
      </c>
      <c r="AR23" s="4">
        <f t="shared" si="6"/>
        <v>586900000000</v>
      </c>
      <c r="AS23" s="4">
        <v>0.3145</v>
      </c>
      <c r="AT23" s="4">
        <v>0.23549999999999999</v>
      </c>
      <c r="AU23" s="4">
        <v>646.1</v>
      </c>
      <c r="AV23" s="4">
        <v>482.8</v>
      </c>
      <c r="AW23" s="4">
        <v>186.3</v>
      </c>
      <c r="AX23" s="4">
        <v>3.569</v>
      </c>
      <c r="AY23" s="4">
        <v>6749</v>
      </c>
      <c r="AZ23" s="4">
        <v>698.4</v>
      </c>
      <c r="BA23" s="4">
        <v>8.8670000000000003E-4</v>
      </c>
      <c r="BB23" s="4">
        <f t="shared" si="7"/>
        <v>7.8186000000000005E-2</v>
      </c>
      <c r="BC23" s="4">
        <f t="shared" si="8"/>
        <v>9.9999999999999998E-13</v>
      </c>
      <c r="BD23" s="4">
        <v>0.28360000000000002</v>
      </c>
      <c r="BE23" s="4">
        <v>0.34660000000000002</v>
      </c>
      <c r="BF23" s="4">
        <v>0.57240000000000002</v>
      </c>
      <c r="BG23" s="4">
        <v>1.538E-2</v>
      </c>
      <c r="BH23" s="19">
        <v>25.82</v>
      </c>
      <c r="BI23" s="19">
        <v>16.16</v>
      </c>
      <c r="BJ23" s="19">
        <v>9.0390000000000015</v>
      </c>
      <c r="BK23" s="19">
        <v>3.512</v>
      </c>
      <c r="BL23" s="19">
        <v>1.5239999999999998</v>
      </c>
      <c r="BO23" s="5">
        <v>5.7160000000000002</v>
      </c>
      <c r="BP23" s="5">
        <v>0.59260000000000002</v>
      </c>
      <c r="BQ23" s="5">
        <v>483.8</v>
      </c>
      <c r="BR23" s="5">
        <v>1585</v>
      </c>
      <c r="BS23" s="5">
        <v>0.96450000000000002</v>
      </c>
      <c r="BT23" s="5">
        <v>4.0340000000000003E-8</v>
      </c>
      <c r="BU23" s="5">
        <v>8.654E-4</v>
      </c>
      <c r="BV23" s="5">
        <v>32.64</v>
      </c>
      <c r="BW23" s="5">
        <v>-2472</v>
      </c>
      <c r="BX23" s="5">
        <v>-302.39999999999998</v>
      </c>
      <c r="BY23" s="5">
        <v>100800000000000</v>
      </c>
      <c r="BZ23" s="5">
        <v>89.31</v>
      </c>
      <c r="CA23" s="5">
        <v>106.7</v>
      </c>
      <c r="CB23" s="5">
        <v>3.3140000000000001</v>
      </c>
      <c r="CC23" s="19">
        <v>5.4610000000000003</v>
      </c>
      <c r="CD23" s="19">
        <v>0.35720000000000002</v>
      </c>
      <c r="CE23" s="19">
        <v>0.2334</v>
      </c>
      <c r="CF23" s="19">
        <v>452.7</v>
      </c>
      <c r="CG23" s="19">
        <v>432.9</v>
      </c>
      <c r="CH23" s="19">
        <v>58.44</v>
      </c>
      <c r="CI23" s="19">
        <v>0.86739999999999995</v>
      </c>
      <c r="CJ23" s="19">
        <v>1974</v>
      </c>
      <c r="CK23" s="19">
        <v>0.60684856253433439</v>
      </c>
      <c r="CL23" s="19">
        <v>0.28360000000000002</v>
      </c>
      <c r="CM23" s="19">
        <v>0.35089999999999999</v>
      </c>
      <c r="CN23" s="19">
        <v>0.57969999999999999</v>
      </c>
      <c r="CO23" s="19">
        <v>0.20860000000000001</v>
      </c>
      <c r="CR23" s="1">
        <v>50</v>
      </c>
      <c r="CS23" s="1">
        <v>38</v>
      </c>
      <c r="CT23" s="1"/>
      <c r="CU23" s="25">
        <v>3.505E-8</v>
      </c>
      <c r="CV23" s="25">
        <v>4.6610000000000003E-5</v>
      </c>
      <c r="CW23" s="25">
        <v>8.7749999999999998E-6</v>
      </c>
      <c r="CX23" s="25">
        <v>3.9940000000000002E-3</v>
      </c>
      <c r="CY23" s="25"/>
      <c r="CZ23" s="25"/>
      <c r="DA23" s="25">
        <v>1.018</v>
      </c>
      <c r="DB23" s="25">
        <v>9.8820000000000005E-2</v>
      </c>
      <c r="DC23" s="25">
        <v>3.3330000000000002E-4</v>
      </c>
      <c r="DD23" s="25">
        <v>2876</v>
      </c>
      <c r="DE23" s="25">
        <v>2.2959999999999999E-3</v>
      </c>
      <c r="DF23" s="25">
        <v>0.99590000000000001</v>
      </c>
      <c r="DG23" s="25">
        <v>291.2</v>
      </c>
      <c r="DH23" s="25">
        <v>194</v>
      </c>
      <c r="DI23" s="25">
        <v>0.97099999999999997</v>
      </c>
      <c r="DJ23" s="25">
        <v>3.2499999999999997E-5</v>
      </c>
      <c r="DK23" s="25">
        <v>0.69710000000000005</v>
      </c>
      <c r="DL23" s="25">
        <v>5.0940000000000002E-4</v>
      </c>
      <c r="DM23" s="25"/>
      <c r="DN23" s="25"/>
      <c r="DO23" s="25">
        <v>1.618E-2</v>
      </c>
      <c r="DP23" s="25">
        <v>5.9489999999999999E-4</v>
      </c>
      <c r="DQ23" s="25">
        <v>7.141</v>
      </c>
      <c r="DR23" s="25">
        <v>2.6039999999999998E-7</v>
      </c>
      <c r="DS23" s="25">
        <v>2.7390000000000001E-3</v>
      </c>
      <c r="DT23" s="25"/>
      <c r="DU23" s="25"/>
      <c r="DV23" s="25">
        <v>3.7080000000000002E-2</v>
      </c>
      <c r="DW23" s="25">
        <v>302.10000000000002</v>
      </c>
      <c r="DX23" s="25">
        <v>-374.4</v>
      </c>
      <c r="DY23" s="25">
        <v>-1341000000</v>
      </c>
      <c r="DZ23" s="25">
        <v>0.1817</v>
      </c>
      <c r="EA23" s="25">
        <v>0.31030000000000002</v>
      </c>
      <c r="EB23" s="25"/>
      <c r="EC23" s="25"/>
      <c r="ED23" s="25">
        <v>4.3069999999999996E-6</v>
      </c>
      <c r="EE23" s="25">
        <v>4.4789999999999998E-6</v>
      </c>
      <c r="EF23" s="25">
        <v>0.2026</v>
      </c>
      <c r="EG23" s="25">
        <v>0.1633</v>
      </c>
      <c r="EH23" s="25">
        <v>328.8</v>
      </c>
      <c r="EI23" s="25">
        <v>261.7</v>
      </c>
      <c r="EJ23" s="25">
        <v>74.61</v>
      </c>
      <c r="EK23" s="25">
        <v>3.4420000000000002</v>
      </c>
      <c r="EL23" s="25">
        <v>1858</v>
      </c>
      <c r="EM23" s="25">
        <v>350.4</v>
      </c>
      <c r="EN23" s="25">
        <v>3.0580000000000001E-4</v>
      </c>
      <c r="EO23" s="25"/>
      <c r="EP23" s="25"/>
      <c r="EQ23" s="25">
        <v>0.19320000000000001</v>
      </c>
      <c r="ER23" s="25">
        <v>0.22939999999999999</v>
      </c>
      <c r="ES23" s="25">
        <v>0.38</v>
      </c>
      <c r="ET23" s="25">
        <v>7.1089999999999999E-3</v>
      </c>
      <c r="EU23" s="25"/>
      <c r="EV23" s="25"/>
      <c r="EW23" s="25">
        <v>1.459E-8</v>
      </c>
      <c r="EX23" s="25">
        <v>8.2000000000000006E-9</v>
      </c>
      <c r="EY23" s="26">
        <f t="shared" si="4"/>
        <v>8.2000000000000011</v>
      </c>
      <c r="EZ23" s="25">
        <v>4.4589999999999996E-9</v>
      </c>
      <c r="FA23" s="25">
        <v>1.6560000000000001E-9</v>
      </c>
      <c r="FB23" s="25">
        <v>1.413E-9</v>
      </c>
      <c r="FC23" s="1"/>
      <c r="FD23" s="25">
        <f t="shared" si="9"/>
        <v>14.59</v>
      </c>
      <c r="FE23" s="25">
        <f t="shared" si="9"/>
        <v>8.2000000000000011</v>
      </c>
      <c r="FF23" s="25">
        <f t="shared" si="10"/>
        <v>4.4589999999999996</v>
      </c>
      <c r="FG23" s="25">
        <f t="shared" si="10"/>
        <v>1.6560000000000001</v>
      </c>
      <c r="FH23" s="25">
        <f t="shared" si="10"/>
        <v>1.413</v>
      </c>
    </row>
    <row r="24" spans="1:164" ht="15" x14ac:dyDescent="0.15">
      <c r="A24" s="1" t="s">
        <v>210</v>
      </c>
      <c r="B24" s="1">
        <v>60</v>
      </c>
      <c r="C24" s="1" t="s">
        <v>161</v>
      </c>
      <c r="D24" s="1">
        <v>7</v>
      </c>
      <c r="E24" s="1" t="s">
        <v>178</v>
      </c>
      <c r="F24" s="1" t="s">
        <v>107</v>
      </c>
      <c r="G24" s="1" t="s">
        <v>108</v>
      </c>
      <c r="H24" s="1" t="s">
        <v>174</v>
      </c>
      <c r="I24" s="1" t="s">
        <v>174</v>
      </c>
      <c r="J24" s="6">
        <v>78.59</v>
      </c>
      <c r="K24" s="6">
        <v>17.899999999999999</v>
      </c>
      <c r="L24" s="23">
        <f t="shared" si="0"/>
        <v>22.776434660898332</v>
      </c>
      <c r="M24" s="6">
        <v>21.7</v>
      </c>
      <c r="N24" s="23">
        <f t="shared" si="1"/>
        <v>27.611655426899095</v>
      </c>
      <c r="O24" s="6">
        <v>370</v>
      </c>
      <c r="P24" s="24">
        <f t="shared" si="2"/>
        <v>2.4825089624889594E-4</v>
      </c>
      <c r="Q24" s="24">
        <f t="shared" si="3"/>
        <v>2.7333432702368127E-4</v>
      </c>
      <c r="R24" s="1" t="s">
        <v>126</v>
      </c>
      <c r="S24" s="1" t="s">
        <v>175</v>
      </c>
      <c r="T24" s="1" t="s">
        <v>179</v>
      </c>
      <c r="U24" s="1"/>
      <c r="V24" s="28">
        <v>6.9646999999999997</v>
      </c>
      <c r="W24" s="28">
        <v>6.5273000000000003</v>
      </c>
      <c r="X24" s="19">
        <v>78.59</v>
      </c>
      <c r="Y24" s="19">
        <v>74.289999999999992</v>
      </c>
      <c r="Z24" s="19">
        <v>26.14</v>
      </c>
      <c r="AA24" s="4">
        <v>3.0070000000000001E-3</v>
      </c>
      <c r="AB24" s="4"/>
      <c r="AC24" s="4"/>
      <c r="AD24" s="4">
        <v>0.17760000000000001</v>
      </c>
      <c r="AE24" s="4">
        <v>3.4849999999999999E-2</v>
      </c>
      <c r="AF24" s="4">
        <v>373.4</v>
      </c>
      <c r="AG24" s="4">
        <v>38.56</v>
      </c>
      <c r="AH24" s="4">
        <v>0.50980000000000003</v>
      </c>
      <c r="AI24" s="4">
        <v>7.2979999999999996E-5</v>
      </c>
      <c r="AJ24" s="4">
        <v>0.98229999999999995</v>
      </c>
      <c r="AK24" s="4">
        <v>2.5350000000000001E-2</v>
      </c>
      <c r="AL24" s="4">
        <v>130.19999999999999</v>
      </c>
      <c r="AM24" s="4">
        <v>-187.7</v>
      </c>
      <c r="AN24" s="4">
        <v>-136900000</v>
      </c>
      <c r="AO24" s="4">
        <v>0.1328</v>
      </c>
      <c r="AP24" s="4">
        <v>0.2097</v>
      </c>
      <c r="AQ24" s="4">
        <f t="shared" si="6"/>
        <v>209700</v>
      </c>
      <c r="AR24" s="4">
        <f t="shared" si="6"/>
        <v>209700000000</v>
      </c>
      <c r="AS24" s="4">
        <v>0.15509999999999999</v>
      </c>
      <c r="AT24" s="4">
        <v>9.4350000000000003E-2</v>
      </c>
      <c r="AU24" s="4">
        <v>383.5</v>
      </c>
      <c r="AV24" s="4">
        <v>368.5</v>
      </c>
      <c r="AW24" s="4">
        <v>23.03</v>
      </c>
      <c r="AX24" s="4">
        <v>1.8149999999999999</v>
      </c>
      <c r="AY24" s="4">
        <v>485.5</v>
      </c>
      <c r="AZ24" s="4">
        <v>396.2</v>
      </c>
      <c r="BA24" s="4">
        <v>6.5629999999999996E-4</v>
      </c>
      <c r="BB24" s="4">
        <f t="shared" si="7"/>
        <v>1.2529680000000001E-2</v>
      </c>
      <c r="BC24" s="4">
        <f t="shared" si="8"/>
        <v>9.9999999999999998E-13</v>
      </c>
      <c r="BD24" s="4">
        <v>0.2361</v>
      </c>
      <c r="BE24" s="4">
        <v>0.20660000000000001</v>
      </c>
      <c r="BF24" s="4">
        <v>0.31740000000000002</v>
      </c>
      <c r="BG24" s="4">
        <v>5.0600000000000003E-3</v>
      </c>
      <c r="BH24" s="19">
        <v>25.76</v>
      </c>
      <c r="BI24" s="19">
        <v>13.610000000000001</v>
      </c>
      <c r="BJ24" s="19">
        <v>8.0410000000000004</v>
      </c>
      <c r="BK24" s="19">
        <v>5.7629999999999999</v>
      </c>
      <c r="BL24" s="19">
        <v>3.4860000000000002</v>
      </c>
      <c r="BO24" s="5">
        <v>1.42</v>
      </c>
      <c r="BP24" s="5">
        <v>0.27089999999999997</v>
      </c>
      <c r="BQ24" s="5">
        <v>327.5</v>
      </c>
      <c r="BR24" s="5">
        <v>391.8</v>
      </c>
      <c r="BS24" s="5">
        <v>0.52400000000000002</v>
      </c>
      <c r="BT24" s="5">
        <v>4.5179999999999998E-5</v>
      </c>
      <c r="BU24" s="5">
        <v>0.60809999999999997</v>
      </c>
      <c r="BV24" s="5">
        <v>8.3059999999999992</v>
      </c>
      <c r="BW24" s="5">
        <v>-1057</v>
      </c>
      <c r="BX24" s="5">
        <v>-580</v>
      </c>
      <c r="BY24" s="5">
        <v>805400000000</v>
      </c>
      <c r="BZ24" s="5">
        <v>32.869999999999997</v>
      </c>
      <c r="CA24" s="5">
        <v>38.409999999999997</v>
      </c>
      <c r="CB24" s="5">
        <v>10.49</v>
      </c>
      <c r="CC24" s="19">
        <v>15.65</v>
      </c>
      <c r="CD24" s="19">
        <v>0.2165</v>
      </c>
      <c r="CE24" s="19">
        <v>0.13589999999999999</v>
      </c>
      <c r="CF24" s="19">
        <v>306</v>
      </c>
      <c r="CG24" s="19">
        <v>304.7</v>
      </c>
      <c r="CH24" s="19">
        <v>16.329999999999998</v>
      </c>
      <c r="CI24" s="19">
        <v>0.65969999999999995</v>
      </c>
      <c r="CJ24" s="19">
        <v>472.2</v>
      </c>
      <c r="CK24" s="19">
        <v>0.67028753993610224</v>
      </c>
      <c r="CL24" s="19">
        <v>0.2361</v>
      </c>
      <c r="CM24" s="19">
        <v>0.2084</v>
      </c>
      <c r="CN24" s="19">
        <v>0.27</v>
      </c>
      <c r="CO24" s="19">
        <v>0.1046</v>
      </c>
      <c r="CR24" s="1">
        <v>27</v>
      </c>
      <c r="CS24" s="1">
        <v>49</v>
      </c>
      <c r="CT24" s="1"/>
      <c r="CU24" s="25">
        <v>7.8590000000000004E-8</v>
      </c>
      <c r="CV24" s="25">
        <v>7.4289999999999995E-5</v>
      </c>
      <c r="CW24" s="25">
        <v>2.614E-5</v>
      </c>
      <c r="CX24" s="25">
        <v>3.0070000000000001E-3</v>
      </c>
      <c r="CY24" s="25"/>
      <c r="CZ24" s="25"/>
      <c r="DA24" s="25">
        <v>0.188</v>
      </c>
      <c r="DB24" s="25">
        <v>3.4909999999999997E-2</v>
      </c>
      <c r="DC24" s="25">
        <v>8.2190000000000006E-3</v>
      </c>
      <c r="DD24" s="25">
        <v>322.7</v>
      </c>
      <c r="DE24" s="25">
        <v>1.338E-2</v>
      </c>
      <c r="DF24" s="25">
        <v>0.95650000000000002</v>
      </c>
      <c r="DG24" s="25">
        <v>199.1</v>
      </c>
      <c r="DH24" s="25">
        <v>40.26</v>
      </c>
      <c r="DI24" s="25">
        <v>0.51729999999999998</v>
      </c>
      <c r="DJ24" s="25">
        <v>7.2700000000000005E-5</v>
      </c>
      <c r="DK24" s="25">
        <v>0.97860000000000003</v>
      </c>
      <c r="DL24" s="25">
        <v>1.5499999999999999E-3</v>
      </c>
      <c r="DM24" s="25"/>
      <c r="DN24" s="25"/>
      <c r="DO24" s="25">
        <v>5.2050000000000004E-3</v>
      </c>
      <c r="DP24" s="25">
        <v>4.6750000000000003E-3</v>
      </c>
      <c r="DQ24" s="25">
        <v>2.931E-6</v>
      </c>
      <c r="DR24" s="25">
        <v>-2.138E-8</v>
      </c>
      <c r="DS24" s="25">
        <v>3388</v>
      </c>
      <c r="DT24" s="25"/>
      <c r="DU24" s="25"/>
      <c r="DV24" s="25">
        <v>7.1079999999999997E-3</v>
      </c>
      <c r="DW24" s="25">
        <v>38.659999999999997</v>
      </c>
      <c r="DX24" s="25">
        <v>-57.19</v>
      </c>
      <c r="DY24" s="25">
        <v>-14520000</v>
      </c>
      <c r="DZ24" s="25">
        <v>6.6420000000000007E-2</v>
      </c>
      <c r="EA24" s="25">
        <v>0.1106</v>
      </c>
      <c r="EB24" s="25"/>
      <c r="EC24" s="25"/>
      <c r="ED24" s="25">
        <v>1.0380000000000001E-5</v>
      </c>
      <c r="EE24" s="25">
        <v>1.5780000000000001E-5</v>
      </c>
      <c r="EF24" s="25">
        <v>0.1065</v>
      </c>
      <c r="EG24" s="25">
        <v>6.1440000000000002E-2</v>
      </c>
      <c r="EH24" s="25">
        <v>204.7</v>
      </c>
      <c r="EI24" s="25">
        <v>196.6</v>
      </c>
      <c r="EJ24" s="25">
        <v>12.02</v>
      </c>
      <c r="EK24" s="25">
        <v>2.0059999999999998</v>
      </c>
      <c r="EL24" s="25">
        <v>169.1</v>
      </c>
      <c r="EM24" s="25">
        <v>210.7</v>
      </c>
      <c r="EN24" s="25">
        <v>2.329E-4</v>
      </c>
      <c r="EO24" s="25"/>
      <c r="EP24" s="25"/>
      <c r="EQ24" s="25">
        <v>0.16089999999999999</v>
      </c>
      <c r="ER24" s="25">
        <v>0.13930000000000001</v>
      </c>
      <c r="ES24" s="25">
        <v>0.21579999999999999</v>
      </c>
      <c r="ET24" s="25">
        <v>2.6870000000000002E-3</v>
      </c>
      <c r="EU24" s="25"/>
      <c r="EV24" s="25"/>
      <c r="EW24" s="25">
        <v>1.4079999999999999E-8</v>
      </c>
      <c r="EX24" s="25">
        <v>8.3240000000000006E-9</v>
      </c>
      <c r="EY24" s="26">
        <f t="shared" si="4"/>
        <v>8.3239999999999998</v>
      </c>
      <c r="EZ24" s="25">
        <v>6.3160000000000001E-9</v>
      </c>
      <c r="FA24" s="25">
        <v>4.9090000000000003E-9</v>
      </c>
      <c r="FB24" s="25">
        <v>1.9409999999999998E-9</v>
      </c>
      <c r="FC24" s="1"/>
      <c r="FD24" s="25">
        <f t="shared" si="9"/>
        <v>14.08</v>
      </c>
      <c r="FE24" s="25">
        <f t="shared" si="9"/>
        <v>8.3239999999999998</v>
      </c>
      <c r="FF24" s="25">
        <f t="shared" si="10"/>
        <v>6.3159999999999998</v>
      </c>
      <c r="FG24" s="25">
        <f t="shared" si="10"/>
        <v>4.9090000000000007</v>
      </c>
      <c r="FH24" s="25">
        <f t="shared" si="10"/>
        <v>1.9409999999999998</v>
      </c>
    </row>
    <row r="25" spans="1:164" s="31" customFormat="1" ht="15" x14ac:dyDescent="0.15">
      <c r="A25" s="14" t="s">
        <v>210</v>
      </c>
      <c r="B25" s="14">
        <v>62</v>
      </c>
      <c r="C25" s="14" t="s">
        <v>180</v>
      </c>
      <c r="D25" s="14">
        <v>6</v>
      </c>
      <c r="E25" s="14" t="s">
        <v>112</v>
      </c>
      <c r="F25" s="14" t="s">
        <v>113</v>
      </c>
      <c r="G25" s="14" t="s">
        <v>181</v>
      </c>
      <c r="H25" s="14" t="s">
        <v>116</v>
      </c>
      <c r="I25" s="14" t="s">
        <v>116</v>
      </c>
      <c r="J25" s="15">
        <v>271.39999999999998</v>
      </c>
      <c r="K25" s="15">
        <v>76.3</v>
      </c>
      <c r="L25" s="29">
        <f t="shared" si="0"/>
        <v>28.113485630066325</v>
      </c>
      <c r="M25" s="15">
        <v>76.3</v>
      </c>
      <c r="N25" s="29">
        <f t="shared" si="1"/>
        <v>28.113485630066325</v>
      </c>
      <c r="O25" s="15">
        <v>1130</v>
      </c>
      <c r="P25" s="30">
        <f t="shared" si="2"/>
        <v>2.9328389736006199E-4</v>
      </c>
      <c r="Q25" s="30">
        <f t="shared" si="3"/>
        <v>2.9328389736006199E-4</v>
      </c>
      <c r="R25" s="14" t="s">
        <v>126</v>
      </c>
      <c r="S25" s="14" t="s">
        <v>175</v>
      </c>
      <c r="T25" s="14" t="s">
        <v>179</v>
      </c>
      <c r="U25" s="14"/>
      <c r="V25" s="14">
        <v>9.14</v>
      </c>
      <c r="W25" s="14">
        <v>7.15</v>
      </c>
      <c r="X25" s="31">
        <v>271.40000000000003</v>
      </c>
      <c r="Y25" s="31">
        <v>181.20000000000002</v>
      </c>
      <c r="Z25" s="31">
        <v>35.339999999999996</v>
      </c>
      <c r="AA25" s="16">
        <v>7.6800000000000002E-3</v>
      </c>
      <c r="AB25" s="16"/>
      <c r="AC25" s="16"/>
      <c r="AD25" s="16">
        <v>0.1065</v>
      </c>
      <c r="AE25" s="16">
        <v>1.512E-2</v>
      </c>
      <c r="AF25" s="16">
        <v>263.7</v>
      </c>
      <c r="AG25" s="16">
        <v>21.92</v>
      </c>
      <c r="AH25" s="16">
        <v>0.70479999999999998</v>
      </c>
      <c r="AI25" s="16">
        <v>1.6129999999999999E-4</v>
      </c>
      <c r="AJ25" s="16">
        <v>0.88980000000000004</v>
      </c>
      <c r="AK25" s="16">
        <v>2.528E-2</v>
      </c>
      <c r="AL25" s="16">
        <v>190.9</v>
      </c>
      <c r="AM25" s="16">
        <v>-382.8</v>
      </c>
      <c r="AN25" s="16">
        <v>-606100000</v>
      </c>
      <c r="AO25" s="16">
        <v>5.876E-2</v>
      </c>
      <c r="AP25" s="16">
        <v>7.6789999999999997E-2</v>
      </c>
      <c r="AQ25" s="16">
        <f t="shared" si="6"/>
        <v>76790</v>
      </c>
      <c r="AR25" s="16">
        <f t="shared" si="6"/>
        <v>76790000000</v>
      </c>
      <c r="AS25" s="16">
        <v>0.29820000000000002</v>
      </c>
      <c r="AT25" s="16">
        <v>0.1714</v>
      </c>
      <c r="AU25" s="16">
        <v>300.7</v>
      </c>
      <c r="AV25" s="16">
        <v>252.2</v>
      </c>
      <c r="AW25" s="16">
        <v>79.930000000000007</v>
      </c>
      <c r="AX25" s="16">
        <v>1.7030000000000001</v>
      </c>
      <c r="AY25" s="16">
        <v>934.9</v>
      </c>
      <c r="AZ25" s="16">
        <v>347.6</v>
      </c>
      <c r="BA25" s="16">
        <v>1.1039999999999999E-3</v>
      </c>
      <c r="BB25" s="16">
        <f t="shared" si="7"/>
        <v>1.0071464E-2</v>
      </c>
      <c r="BC25" s="16">
        <f t="shared" si="8"/>
        <v>9.9999999999999998E-13</v>
      </c>
      <c r="BD25" s="16">
        <v>0.28199999999999997</v>
      </c>
      <c r="BE25" s="16">
        <v>0.28370000000000001</v>
      </c>
      <c r="BF25" s="16">
        <v>0.4027</v>
      </c>
      <c r="BG25" s="16">
        <v>4.4749999999999998E-3</v>
      </c>
      <c r="BH25" s="31">
        <v>56.89</v>
      </c>
      <c r="BI25" s="31">
        <v>36.17</v>
      </c>
      <c r="BJ25" s="31">
        <v>21.150000000000002</v>
      </c>
      <c r="BK25" s="31">
        <v>10.85</v>
      </c>
      <c r="BL25" s="31">
        <v>6.5590000000000002</v>
      </c>
      <c r="BO25" s="17">
        <v>2.1890000000000001</v>
      </c>
      <c r="BP25" s="17">
        <v>0.31059999999999999</v>
      </c>
      <c r="BQ25" s="17">
        <v>257.7</v>
      </c>
      <c r="BR25" s="17">
        <v>606.4</v>
      </c>
      <c r="BS25" s="17">
        <v>0.7046</v>
      </c>
      <c r="BT25" s="17">
        <v>5.5400000000000003E-6</v>
      </c>
      <c r="BU25" s="17">
        <v>3.057E-2</v>
      </c>
      <c r="BV25" s="17">
        <v>13.18</v>
      </c>
      <c r="BW25" s="17">
        <v>-610</v>
      </c>
      <c r="BX25" s="17">
        <v>-377.2</v>
      </c>
      <c r="BY25" s="17">
        <v>112700000000</v>
      </c>
      <c r="BZ25" s="17">
        <v>33.979999999999997</v>
      </c>
      <c r="CA25" s="17">
        <v>43.33</v>
      </c>
      <c r="CB25" s="17">
        <v>11.09</v>
      </c>
      <c r="CC25" s="31">
        <v>24.26</v>
      </c>
      <c r="CD25" s="31">
        <v>0.25390000000000001</v>
      </c>
      <c r="CE25" s="31">
        <v>0.11609999999999999</v>
      </c>
      <c r="CF25" s="31">
        <v>240.5</v>
      </c>
      <c r="CG25" s="31">
        <v>245.4</v>
      </c>
      <c r="CH25" s="31">
        <v>22.04</v>
      </c>
      <c r="CI25" s="31">
        <v>0.6472</v>
      </c>
      <c r="CJ25" s="31">
        <v>228.6</v>
      </c>
      <c r="CK25" s="31">
        <v>0.45713107996702385</v>
      </c>
      <c r="CL25" s="31">
        <v>0.28199999999999997</v>
      </c>
      <c r="CM25" s="31">
        <v>0.28339999999999999</v>
      </c>
      <c r="CN25" s="31">
        <v>0.40300000000000002</v>
      </c>
      <c r="CO25" s="31">
        <v>0.13039999999999999</v>
      </c>
      <c r="CR25" s="14">
        <v>22</v>
      </c>
      <c r="CS25" s="14">
        <v>12</v>
      </c>
      <c r="CT25" s="14"/>
      <c r="CU25" s="32">
        <v>2.7140000000000001E-7</v>
      </c>
      <c r="CV25" s="32">
        <v>1.8120000000000001E-4</v>
      </c>
      <c r="CW25" s="32">
        <v>3.5339999999999997E-5</v>
      </c>
      <c r="CX25" s="32">
        <v>7.6800000000000002E-3</v>
      </c>
      <c r="CY25" s="14"/>
      <c r="CZ25" s="14"/>
      <c r="DA25" s="32">
        <v>0.1154</v>
      </c>
      <c r="DB25" s="32">
        <v>1.519E-2</v>
      </c>
      <c r="DC25" s="32">
        <v>6.5500000000000003E-3</v>
      </c>
      <c r="DD25" s="32">
        <v>586.5</v>
      </c>
      <c r="DE25" s="32">
        <v>6.1229999999999998E-4</v>
      </c>
      <c r="DF25" s="32">
        <v>0.93659999999999999</v>
      </c>
      <c r="DG25" s="32">
        <v>143.4</v>
      </c>
      <c r="DH25" s="32">
        <v>23.6</v>
      </c>
      <c r="DI25" s="32">
        <v>0.71660000000000001</v>
      </c>
      <c r="DJ25" s="32">
        <v>1.7640000000000001E-4</v>
      </c>
      <c r="DK25" s="32">
        <v>0.97330000000000005</v>
      </c>
      <c r="DL25" s="32">
        <v>2.32E-4</v>
      </c>
      <c r="DM25" s="32"/>
      <c r="DN25" s="14"/>
      <c r="DO25" s="32">
        <v>4.6950000000000004E-3</v>
      </c>
      <c r="DP25" s="32">
        <v>2.6970000000000002E-3</v>
      </c>
      <c r="DQ25" s="32">
        <v>1.232</v>
      </c>
      <c r="DR25" s="32">
        <v>5.2180000000000003E-7</v>
      </c>
      <c r="DS25" s="32">
        <v>2.307E-3</v>
      </c>
      <c r="DT25" s="32"/>
      <c r="DU25" s="14"/>
      <c r="DV25" s="32">
        <v>6.5230000000000002E-3</v>
      </c>
      <c r="DW25" s="32">
        <v>44.09</v>
      </c>
      <c r="DX25" s="32">
        <v>-92.54</v>
      </c>
      <c r="DY25" s="32">
        <v>-7568000</v>
      </c>
      <c r="DZ25" s="32">
        <v>4.1140000000000003E-2</v>
      </c>
      <c r="EA25" s="32">
        <v>5.7579999999999999E-2</v>
      </c>
      <c r="EB25" s="32"/>
      <c r="EC25" s="14"/>
      <c r="ED25" s="32">
        <v>1.066E-5</v>
      </c>
      <c r="EE25" s="32">
        <v>2.4709999999999999E-5</v>
      </c>
      <c r="EF25" s="32">
        <v>0.21379999999999999</v>
      </c>
      <c r="EG25" s="32">
        <v>0.11020000000000001</v>
      </c>
      <c r="EH25" s="32">
        <v>158.6</v>
      </c>
      <c r="EI25" s="32">
        <v>139.1</v>
      </c>
      <c r="EJ25" s="32">
        <v>37.26</v>
      </c>
      <c r="EK25" s="32">
        <v>1.5429999999999999</v>
      </c>
      <c r="EL25" s="32">
        <v>313</v>
      </c>
      <c r="EM25" s="32">
        <v>182.8</v>
      </c>
      <c r="EN25" s="32">
        <v>4.1669999999999999E-4</v>
      </c>
      <c r="EO25" s="14"/>
      <c r="EP25" s="32"/>
      <c r="EQ25" s="32">
        <v>0.19209999999999999</v>
      </c>
      <c r="ER25" s="32">
        <v>0.1867</v>
      </c>
      <c r="ES25" s="32">
        <v>0.2671</v>
      </c>
      <c r="ET25" s="32">
        <v>2.0639999999999999E-3</v>
      </c>
      <c r="EU25" s="14"/>
      <c r="EV25" s="14"/>
      <c r="EW25" s="32">
        <v>3.3449999999999998E-8</v>
      </c>
      <c r="EX25" s="32">
        <v>1.974E-8</v>
      </c>
      <c r="EY25" s="33">
        <f>EX25*1000000000</f>
        <v>19.739999999999998</v>
      </c>
      <c r="EZ25" s="32">
        <v>1.2310000000000001E-8</v>
      </c>
      <c r="FA25" s="32">
        <v>8.1349999999999997E-9</v>
      </c>
      <c r="FB25" s="32">
        <v>4.7930000000000003E-9</v>
      </c>
      <c r="FC25" s="14"/>
      <c r="FD25" s="32">
        <f t="shared" si="9"/>
        <v>33.449999999999996</v>
      </c>
      <c r="FE25" s="32">
        <f t="shared" si="9"/>
        <v>19.739999999999998</v>
      </c>
      <c r="FF25" s="32">
        <f t="shared" si="10"/>
        <v>12.31</v>
      </c>
      <c r="FG25" s="32">
        <f t="shared" si="10"/>
        <v>8.1349999999999998</v>
      </c>
      <c r="FH25" s="32">
        <f t="shared" si="10"/>
        <v>4.7930000000000001</v>
      </c>
    </row>
    <row r="26" spans="1:164" ht="15" x14ac:dyDescent="0.15">
      <c r="A26" s="1" t="s">
        <v>211</v>
      </c>
      <c r="B26" s="1">
        <v>66</v>
      </c>
      <c r="C26" s="12" t="s">
        <v>105</v>
      </c>
      <c r="D26" s="12">
        <v>7</v>
      </c>
      <c r="E26" s="12" t="s">
        <v>182</v>
      </c>
      <c r="F26" s="12" t="s">
        <v>183</v>
      </c>
      <c r="G26" s="12" t="s">
        <v>184</v>
      </c>
      <c r="H26" s="12" t="s">
        <v>133</v>
      </c>
      <c r="I26" s="12" t="s">
        <v>134</v>
      </c>
      <c r="J26" s="13">
        <v>80.350000000000009</v>
      </c>
      <c r="K26" s="13">
        <v>29.6</v>
      </c>
      <c r="L26" s="34">
        <f>(K26/J26)*100</f>
        <v>36.838830118232728</v>
      </c>
      <c r="M26" s="13">
        <v>31.2</v>
      </c>
      <c r="N26" s="34">
        <f>(M26/J26)*100</f>
        <v>38.830118232731792</v>
      </c>
      <c r="O26" s="13">
        <v>390</v>
      </c>
      <c r="P26" s="35">
        <f>(((K26*4)/(O26*3.14))^(1/2))*(1/1000)</f>
        <v>3.1094152459341744E-4</v>
      </c>
      <c r="Q26" s="35">
        <f>(((M26*4)/(O26*3.14))^(1/2))*(1/1000)</f>
        <v>3.1923475378704884E-4</v>
      </c>
      <c r="R26" s="12" t="s">
        <v>128</v>
      </c>
      <c r="S26" s="12" t="s">
        <v>142</v>
      </c>
      <c r="T26" s="12" t="s">
        <v>185</v>
      </c>
      <c r="U26" s="12"/>
      <c r="V26" s="28">
        <v>6.1130000000000004</v>
      </c>
      <c r="W26" s="28">
        <v>5.2560000000000002</v>
      </c>
      <c r="X26" s="19">
        <v>80.350000000000009</v>
      </c>
      <c r="Y26" s="19">
        <v>79.850000000000009</v>
      </c>
      <c r="Z26" s="19">
        <v>16.64</v>
      </c>
      <c r="AA26" s="4">
        <v>4.829E-3</v>
      </c>
      <c r="AB26" s="4"/>
      <c r="AC26" s="4"/>
      <c r="AD26" s="4">
        <v>0.50349999999999995</v>
      </c>
      <c r="AE26" s="4">
        <v>4.1489999999999999E-2</v>
      </c>
      <c r="AF26" s="4">
        <v>1388</v>
      </c>
      <c r="AG26" s="4">
        <v>88.06</v>
      </c>
      <c r="AH26" s="4">
        <v>1.214</v>
      </c>
      <c r="AI26" s="4">
        <v>7.1340000000000005E-5</v>
      </c>
      <c r="AJ26" s="4">
        <v>0.89349999999999996</v>
      </c>
      <c r="AK26" s="4">
        <v>6.6559999999999994E-2</v>
      </c>
      <c r="AL26" s="4">
        <v>681.4</v>
      </c>
      <c r="AM26" s="4">
        <v>-873.4</v>
      </c>
      <c r="AN26" s="4">
        <v>-1766000000000</v>
      </c>
      <c r="AO26" s="4">
        <v>0.191</v>
      </c>
      <c r="AP26" s="4">
        <v>0.3221</v>
      </c>
      <c r="AQ26" s="4">
        <f t="shared" si="6"/>
        <v>322100</v>
      </c>
      <c r="AR26" s="4">
        <f t="shared" si="6"/>
        <v>322100000000</v>
      </c>
      <c r="AS26" s="4">
        <v>0.49270000000000003</v>
      </c>
      <c r="AT26" s="4">
        <v>0.31490000000000001</v>
      </c>
      <c r="AU26" s="4">
        <v>1454</v>
      </c>
      <c r="AV26" s="4">
        <v>1351</v>
      </c>
      <c r="AW26" s="4">
        <v>178.4</v>
      </c>
      <c r="AX26" s="4">
        <v>1.3919999999999999</v>
      </c>
      <c r="AY26" s="4">
        <v>5664</v>
      </c>
      <c r="AZ26" s="4">
        <v>1582</v>
      </c>
      <c r="BA26" s="4">
        <v>4.0359999999999997E-3</v>
      </c>
      <c r="BB26" s="4">
        <f>AO26*AT26</f>
        <v>6.0145900000000002E-2</v>
      </c>
      <c r="BC26" s="4">
        <f t="shared" si="8"/>
        <v>9.9999999999999998E-13</v>
      </c>
      <c r="BD26" s="4">
        <v>0.1961</v>
      </c>
      <c r="BE26" s="4">
        <v>0.37440000000000001</v>
      </c>
      <c r="BF26" s="4">
        <v>0.78129999999999999</v>
      </c>
      <c r="BG26" s="4">
        <v>6.8310000000000003E-3</v>
      </c>
      <c r="BH26" s="19">
        <v>27.619999999999997</v>
      </c>
      <c r="BI26" s="19">
        <v>16.12</v>
      </c>
      <c r="BJ26" s="19">
        <v>9.2940000000000005</v>
      </c>
      <c r="BK26" s="19">
        <v>5.343</v>
      </c>
      <c r="BL26" s="19">
        <v>4.3260000000000005</v>
      </c>
      <c r="BO26" s="5">
        <v>4.3730000000000002</v>
      </c>
      <c r="BP26" s="5">
        <v>0.36020000000000002</v>
      </c>
      <c r="BQ26" s="5">
        <v>1352</v>
      </c>
      <c r="BR26" s="5">
        <v>1245</v>
      </c>
      <c r="BS26" s="5">
        <v>1.214</v>
      </c>
      <c r="BT26" s="5">
        <v>1.4589999999999999E-6</v>
      </c>
      <c r="BU26" s="5">
        <v>1.8270000000000002E-2</v>
      </c>
      <c r="BV26" s="5">
        <v>45.13</v>
      </c>
      <c r="BW26" s="5">
        <v>-3821</v>
      </c>
      <c r="BX26" s="5">
        <v>-572.5</v>
      </c>
      <c r="BY26" s="5">
        <v>364400000000000</v>
      </c>
      <c r="BZ26" s="5">
        <v>63.73</v>
      </c>
      <c r="CA26" s="5">
        <v>84.14</v>
      </c>
      <c r="CB26" s="5">
        <v>5.9449999999999994</v>
      </c>
      <c r="CC26" s="19">
        <v>10.7</v>
      </c>
      <c r="CD26" s="19">
        <v>0.33989999999999998</v>
      </c>
      <c r="CE26" s="19">
        <v>0.191</v>
      </c>
      <c r="CF26" s="19">
        <v>1316</v>
      </c>
      <c r="CG26" s="19">
        <v>1318</v>
      </c>
      <c r="CH26" s="19">
        <v>39.65</v>
      </c>
      <c r="CI26" s="19">
        <v>0.64980000000000004</v>
      </c>
      <c r="CJ26" s="19">
        <v>997.4</v>
      </c>
      <c r="CK26" s="19">
        <v>0.55560747663551402</v>
      </c>
      <c r="CL26" s="19">
        <v>0.1961</v>
      </c>
      <c r="CM26" s="19">
        <v>0.37440000000000001</v>
      </c>
      <c r="CN26" s="19">
        <v>0.78120000000000001</v>
      </c>
      <c r="CO26" s="19">
        <v>0.20519999999999999</v>
      </c>
      <c r="CR26" s="1">
        <v>23</v>
      </c>
      <c r="CS26" s="1">
        <v>22</v>
      </c>
      <c r="CT26" s="1"/>
      <c r="CU26" s="25">
        <v>8.0350000000000001E-8</v>
      </c>
      <c r="CV26" s="25">
        <v>7.9850000000000003E-5</v>
      </c>
      <c r="CW26" s="25">
        <v>1.664E-5</v>
      </c>
      <c r="CX26" s="25">
        <v>4.829E-3</v>
      </c>
      <c r="CY26" s="25"/>
      <c r="CZ26" s="25"/>
      <c r="DA26" s="25">
        <v>0.54239999999999999</v>
      </c>
      <c r="DB26" s="25">
        <v>4.0829999999999998E-2</v>
      </c>
      <c r="DC26" s="25">
        <v>6.1370000000000001E-3</v>
      </c>
      <c r="DD26" s="25">
        <v>2993</v>
      </c>
      <c r="DE26" s="25">
        <v>7.0989999999999996E-4</v>
      </c>
      <c r="DF26" s="25">
        <v>0.97270000000000001</v>
      </c>
      <c r="DG26" s="25">
        <v>676.5</v>
      </c>
      <c r="DH26" s="25">
        <v>93.47</v>
      </c>
      <c r="DI26" s="25">
        <v>1.2370000000000001</v>
      </c>
      <c r="DJ26" s="25">
        <v>7.0010000000000002E-5</v>
      </c>
      <c r="DK26" s="25">
        <v>0.87680000000000002</v>
      </c>
      <c r="DL26" s="25">
        <v>2.3609999999999999E-4</v>
      </c>
      <c r="DM26" s="25"/>
      <c r="DN26" s="25"/>
      <c r="DO26" s="25">
        <v>7.2269999999999999E-3</v>
      </c>
      <c r="DP26" s="25">
        <v>3.5230000000000001E-3</v>
      </c>
      <c r="DQ26" s="25">
        <v>2.5230000000000001E-5</v>
      </c>
      <c r="DR26" s="25">
        <v>1.628E-7</v>
      </c>
      <c r="DS26" s="25">
        <v>278.60000000000002</v>
      </c>
      <c r="DT26" s="25"/>
      <c r="DU26" s="25"/>
      <c r="DV26" s="25">
        <v>1.027E-2</v>
      </c>
      <c r="DW26" s="25">
        <v>88.4</v>
      </c>
      <c r="DX26" s="25">
        <v>-115</v>
      </c>
      <c r="DY26" s="25">
        <v>-3404000000</v>
      </c>
      <c r="DZ26" s="25">
        <v>8.7040000000000006E-2</v>
      </c>
      <c r="EA26" s="25">
        <v>0.15240000000000001</v>
      </c>
      <c r="EB26" s="25"/>
      <c r="EC26" s="25"/>
      <c r="ED26" s="25">
        <v>5.6350000000000003E-6</v>
      </c>
      <c r="EE26" s="25">
        <v>1.102E-5</v>
      </c>
      <c r="EF26" s="25">
        <v>0.2833</v>
      </c>
      <c r="EG26" s="25">
        <v>0.1837</v>
      </c>
      <c r="EH26" s="25">
        <v>697.9</v>
      </c>
      <c r="EI26" s="25">
        <v>663.7</v>
      </c>
      <c r="EJ26" s="25">
        <v>58.71</v>
      </c>
      <c r="EK26" s="25">
        <v>1.3859999999999999</v>
      </c>
      <c r="EL26" s="25">
        <v>1166</v>
      </c>
      <c r="EM26" s="25">
        <v>740.2</v>
      </c>
      <c r="EN26" s="25">
        <v>1.1820000000000001E-3</v>
      </c>
      <c r="EO26" s="25"/>
      <c r="EP26" s="25"/>
      <c r="EQ26" s="25">
        <v>0.1225</v>
      </c>
      <c r="ER26" s="25">
        <v>0.23330000000000001</v>
      </c>
      <c r="ES26" s="25">
        <v>0.48730000000000001</v>
      </c>
      <c r="ET26" s="25">
        <v>2.6329999999999999E-3</v>
      </c>
      <c r="EU26" s="25"/>
      <c r="EV26" s="25"/>
      <c r="EW26" s="25">
        <v>1.282E-8</v>
      </c>
      <c r="EX26" s="25">
        <v>7.7029999999999996E-9</v>
      </c>
      <c r="EY26" s="26">
        <f t="shared" ref="EY26:EY38" si="11">EX26*1000000000</f>
        <v>7.7029999999999994</v>
      </c>
      <c r="EZ26" s="25">
        <v>5.2739999999999998E-9</v>
      </c>
      <c r="FA26" s="25">
        <v>4.2670000000000003E-9</v>
      </c>
      <c r="FB26" s="25">
        <v>3.7849999999999996E-9</v>
      </c>
      <c r="FC26" s="1"/>
      <c r="FD26" s="25">
        <f t="shared" si="9"/>
        <v>12.82</v>
      </c>
      <c r="FE26" s="25">
        <f t="shared" si="9"/>
        <v>7.7029999999999994</v>
      </c>
      <c r="FF26" s="25">
        <f t="shared" si="10"/>
        <v>5.274</v>
      </c>
      <c r="FG26" s="25">
        <f t="shared" si="10"/>
        <v>4.2670000000000003</v>
      </c>
      <c r="FH26" s="25">
        <f t="shared" si="10"/>
        <v>3.7849999999999997</v>
      </c>
    </row>
    <row r="27" spans="1:164" ht="15" x14ac:dyDescent="0.15">
      <c r="A27" s="1" t="s">
        <v>211</v>
      </c>
      <c r="B27" s="1">
        <v>45</v>
      </c>
      <c r="C27" s="1" t="s">
        <v>129</v>
      </c>
      <c r="D27" s="1">
        <v>6</v>
      </c>
      <c r="E27" s="1" t="s">
        <v>186</v>
      </c>
      <c r="F27" s="1" t="s">
        <v>123</v>
      </c>
      <c r="G27" s="1" t="s">
        <v>187</v>
      </c>
      <c r="H27" s="1" t="s">
        <v>125</v>
      </c>
      <c r="I27" s="1" t="s">
        <v>125</v>
      </c>
      <c r="J27" s="6">
        <v>178.3</v>
      </c>
      <c r="K27" s="6">
        <v>38.700000000000003</v>
      </c>
      <c r="L27" s="23">
        <f t="shared" si="0"/>
        <v>21.704991587212564</v>
      </c>
      <c r="M27" s="6">
        <v>48.6</v>
      </c>
      <c r="N27" s="23">
        <f t="shared" si="1"/>
        <v>27.257431295569262</v>
      </c>
      <c r="O27" s="6">
        <v>690</v>
      </c>
      <c r="P27" s="24">
        <f t="shared" si="2"/>
        <v>2.6729824589209809E-4</v>
      </c>
      <c r="Q27" s="24">
        <f t="shared" si="3"/>
        <v>2.9954271434652461E-4</v>
      </c>
      <c r="R27" s="1" t="s">
        <v>188</v>
      </c>
      <c r="S27" s="1" t="s">
        <v>189</v>
      </c>
      <c r="T27" s="1" t="s">
        <v>190</v>
      </c>
      <c r="U27" s="1"/>
      <c r="V27" s="28">
        <v>8.7594999999999992</v>
      </c>
      <c r="W27" s="28">
        <v>7.1925999999999997</v>
      </c>
      <c r="X27" s="19">
        <v>178.3</v>
      </c>
      <c r="Y27" s="19">
        <v>136</v>
      </c>
      <c r="Z27" s="19">
        <v>29.33</v>
      </c>
      <c r="AA27" s="4">
        <v>6.0790000000000002E-3</v>
      </c>
      <c r="AB27" s="4"/>
      <c r="AC27" s="4"/>
      <c r="AD27" s="4">
        <v>0.4531</v>
      </c>
      <c r="AE27" s="4">
        <v>4.5789999999999997E-2</v>
      </c>
      <c r="AF27" s="4">
        <v>508.6</v>
      </c>
      <c r="AG27" s="4">
        <v>96.69</v>
      </c>
      <c r="AH27" s="4">
        <v>0.98950000000000005</v>
      </c>
      <c r="AI27" s="4">
        <v>1.225E-4</v>
      </c>
      <c r="AJ27" s="4">
        <v>0.90049999999999997</v>
      </c>
      <c r="AK27" s="4">
        <v>0.1038</v>
      </c>
      <c r="AL27" s="4">
        <v>146.1</v>
      </c>
      <c r="AM27" s="4">
        <v>-206.4</v>
      </c>
      <c r="AN27" s="4">
        <v>123200000</v>
      </c>
      <c r="AO27" s="4">
        <v>0.44180000000000003</v>
      </c>
      <c r="AP27" s="4">
        <v>0.58440000000000003</v>
      </c>
      <c r="AQ27" s="4">
        <f t="shared" si="6"/>
        <v>584400</v>
      </c>
      <c r="AR27" s="4">
        <f t="shared" si="6"/>
        <v>584400000000</v>
      </c>
      <c r="AS27" s="4">
        <v>6.9949999999999998E-2</v>
      </c>
      <c r="AT27" s="4">
        <v>3.8260000000000002E-2</v>
      </c>
      <c r="AU27" s="4">
        <v>545.4</v>
      </c>
      <c r="AV27" s="4">
        <v>470.3</v>
      </c>
      <c r="AW27" s="4">
        <v>76.88</v>
      </c>
      <c r="AX27" s="4">
        <v>29.76</v>
      </c>
      <c r="AY27" s="4">
        <v>444.4</v>
      </c>
      <c r="AZ27" s="4">
        <v>548</v>
      </c>
      <c r="BA27" s="4">
        <v>5.6470000000000001E-4</v>
      </c>
      <c r="BB27" s="4">
        <f t="shared" si="7"/>
        <v>1.6903268000000003E-2</v>
      </c>
      <c r="BC27" s="4">
        <f t="shared" si="8"/>
        <v>9.9999999999999998E-13</v>
      </c>
      <c r="BD27" s="4">
        <v>0.223</v>
      </c>
      <c r="BE27" s="4">
        <v>0.34489999999999998</v>
      </c>
      <c r="BF27" s="4">
        <v>0.50670000000000004</v>
      </c>
      <c r="BG27" s="4">
        <v>1.0019999999999999E-2</v>
      </c>
      <c r="BH27" s="19">
        <v>116.7</v>
      </c>
      <c r="BI27" s="19">
        <v>61.22</v>
      </c>
      <c r="BJ27" s="19">
        <v>27.16</v>
      </c>
      <c r="BK27" s="19">
        <v>7.6559999999999988</v>
      </c>
      <c r="BL27" s="19">
        <v>5.9269999999999996</v>
      </c>
      <c r="BO27" s="5">
        <v>4.5709999999999997</v>
      </c>
      <c r="BP27" s="5">
        <v>0.44940000000000002</v>
      </c>
      <c r="BQ27" s="5">
        <v>564.20000000000005</v>
      </c>
      <c r="BR27" s="5">
        <v>1268</v>
      </c>
      <c r="BS27" s="5">
        <v>1.0169999999999999</v>
      </c>
      <c r="BT27" s="5">
        <v>3.4999999999999999E-6</v>
      </c>
      <c r="BU27" s="5">
        <v>2.5729999999999999E-2</v>
      </c>
      <c r="BV27" s="5">
        <v>54.33</v>
      </c>
      <c r="BW27" s="5">
        <v>-2622</v>
      </c>
      <c r="BX27" s="5">
        <v>-921.8</v>
      </c>
      <c r="BY27" s="5">
        <v>9472000000000</v>
      </c>
      <c r="BZ27" s="5">
        <v>53.55</v>
      </c>
      <c r="CA27" s="5">
        <v>72.260000000000005</v>
      </c>
      <c r="CB27" s="5">
        <v>12.77</v>
      </c>
      <c r="CC27" s="19">
        <v>16.560000000000002</v>
      </c>
      <c r="CD27" s="19">
        <v>0.36280000000000001</v>
      </c>
      <c r="CE27" s="19">
        <v>0.25080000000000002</v>
      </c>
      <c r="CF27" s="19">
        <v>542.6</v>
      </c>
      <c r="CG27" s="19">
        <v>505.7</v>
      </c>
      <c r="CH27" s="19">
        <v>73.25</v>
      </c>
      <c r="CI27" s="19">
        <v>1.054</v>
      </c>
      <c r="CJ27" s="19">
        <v>1905</v>
      </c>
      <c r="CK27" s="19">
        <v>0.77113526570048296</v>
      </c>
      <c r="CL27" s="19">
        <v>0.223</v>
      </c>
      <c r="CM27" s="19">
        <v>0.34760000000000002</v>
      </c>
      <c r="CN27" s="19">
        <v>0.51319999999999999</v>
      </c>
      <c r="CO27" s="19">
        <v>0.255</v>
      </c>
      <c r="CR27" s="1">
        <v>19</v>
      </c>
      <c r="CS27" s="1">
        <v>11</v>
      </c>
      <c r="CT27" s="1"/>
      <c r="CU27" s="25">
        <v>1.783E-7</v>
      </c>
      <c r="CV27" s="25">
        <v>1.36E-4</v>
      </c>
      <c r="CW27" s="25">
        <v>2.9329999999999999E-5</v>
      </c>
      <c r="CX27" s="25">
        <v>6.0790000000000002E-3</v>
      </c>
      <c r="CY27" s="25"/>
      <c r="CZ27" s="25"/>
      <c r="DA27" s="25">
        <v>0.4733</v>
      </c>
      <c r="DB27" s="25">
        <v>4.5229999999999999E-2</v>
      </c>
      <c r="DC27" s="25">
        <v>3.836E-4</v>
      </c>
      <c r="DD27" s="25">
        <v>1047</v>
      </c>
      <c r="DE27" s="25">
        <v>5.4060000000000002E-4</v>
      </c>
      <c r="DF27" s="25">
        <v>0.99870000000000003</v>
      </c>
      <c r="DG27" s="25">
        <v>278.39999999999998</v>
      </c>
      <c r="DH27" s="25">
        <v>100.4</v>
      </c>
      <c r="DI27" s="25">
        <v>1.0089999999999999</v>
      </c>
      <c r="DJ27" s="25">
        <v>1.1909999999999999E-4</v>
      </c>
      <c r="DK27" s="25">
        <v>0.87580000000000002</v>
      </c>
      <c r="DL27" s="25">
        <v>5.4469999999999996E-4</v>
      </c>
      <c r="DM27" s="25"/>
      <c r="DN27" s="25"/>
      <c r="DO27" s="25">
        <v>1.034E-2</v>
      </c>
      <c r="DP27" s="25">
        <v>4.7980000000000001E-4</v>
      </c>
      <c r="DQ27" s="25">
        <v>9.5800000000000003E-15</v>
      </c>
      <c r="DR27" s="25">
        <v>0.2092</v>
      </c>
      <c r="DS27" s="25">
        <v>1314000000000</v>
      </c>
      <c r="DT27" s="25"/>
      <c r="DU27" s="25"/>
      <c r="DV27" s="25">
        <v>2.8379999999999999E-2</v>
      </c>
      <c r="DW27" s="25">
        <v>42.55</v>
      </c>
      <c r="DX27" s="25">
        <v>-59.32</v>
      </c>
      <c r="DY27" s="25">
        <v>-2075000</v>
      </c>
      <c r="DZ27" s="25">
        <v>0.18970000000000001</v>
      </c>
      <c r="EA27" s="25">
        <v>0.25419999999999998</v>
      </c>
      <c r="EB27" s="25"/>
      <c r="EC27" s="25"/>
      <c r="ED27" s="25">
        <v>1.4250000000000001E-5</v>
      </c>
      <c r="EE27" s="25">
        <v>1.507E-5</v>
      </c>
      <c r="EF27" s="25">
        <v>3.6179999999999997E-2</v>
      </c>
      <c r="EG27" s="25">
        <v>2.0740000000000001E-2</v>
      </c>
      <c r="EH27" s="25">
        <v>297</v>
      </c>
      <c r="EI27" s="25">
        <v>260.60000000000002</v>
      </c>
      <c r="EJ27" s="25">
        <v>36.82</v>
      </c>
      <c r="EK27" s="25">
        <v>53.29</v>
      </c>
      <c r="EL27" s="25">
        <v>106.5</v>
      </c>
      <c r="EM27" s="25">
        <v>297.7</v>
      </c>
      <c r="EN27" s="25">
        <v>1.5349999999999999E-4</v>
      </c>
      <c r="EO27" s="25"/>
      <c r="EP27" s="25"/>
      <c r="EQ27" s="25">
        <v>0.15190000000000001</v>
      </c>
      <c r="ER27" s="25">
        <v>0.2346</v>
      </c>
      <c r="ES27" s="25">
        <v>0.34379999999999999</v>
      </c>
      <c r="ET27" s="25">
        <v>5.0549999999999996E-3</v>
      </c>
      <c r="EU27" s="25"/>
      <c r="EV27" s="25"/>
      <c r="EW27" s="25">
        <v>6.0609999999999998E-8</v>
      </c>
      <c r="EX27" s="25">
        <v>2.7759999999999998E-8</v>
      </c>
      <c r="EY27" s="26">
        <f>EX27*1000000000</f>
        <v>27.759999999999998</v>
      </c>
      <c r="EZ27" s="25">
        <v>1.056E-8</v>
      </c>
      <c r="FA27" s="25">
        <v>6.3540000000000002E-9</v>
      </c>
      <c r="FB27" s="25">
        <v>5.4549999999999999E-9</v>
      </c>
      <c r="FC27" s="1"/>
      <c r="FD27" s="25">
        <f t="shared" si="9"/>
        <v>60.61</v>
      </c>
      <c r="FE27" s="25">
        <f t="shared" si="9"/>
        <v>27.759999999999998</v>
      </c>
      <c r="FF27" s="25">
        <f t="shared" si="10"/>
        <v>10.56</v>
      </c>
      <c r="FG27" s="25">
        <f t="shared" si="10"/>
        <v>6.3540000000000001</v>
      </c>
      <c r="FH27" s="25">
        <f t="shared" si="10"/>
        <v>5.4550000000000001</v>
      </c>
    </row>
    <row r="28" spans="1:164" ht="15" x14ac:dyDescent="0.15">
      <c r="A28" s="1" t="s">
        <v>211</v>
      </c>
      <c r="B28" s="1">
        <v>56</v>
      </c>
      <c r="C28" s="1" t="s">
        <v>191</v>
      </c>
      <c r="D28" s="1">
        <v>6</v>
      </c>
      <c r="E28" s="1" t="s">
        <v>186</v>
      </c>
      <c r="F28" s="1" t="s">
        <v>123</v>
      </c>
      <c r="G28" s="1" t="s">
        <v>187</v>
      </c>
      <c r="H28" s="1" t="s">
        <v>125</v>
      </c>
      <c r="I28" s="1" t="s">
        <v>125</v>
      </c>
      <c r="J28" s="6">
        <v>48.53</v>
      </c>
      <c r="K28" s="6">
        <v>8.8000000000000007</v>
      </c>
      <c r="L28" s="23">
        <f t="shared" si="0"/>
        <v>18.133113538017724</v>
      </c>
      <c r="M28" s="6">
        <v>12.2</v>
      </c>
      <c r="N28" s="23">
        <f t="shared" si="1"/>
        <v>25.139089223160934</v>
      </c>
      <c r="O28" s="6">
        <v>190</v>
      </c>
      <c r="P28" s="24">
        <f t="shared" si="2"/>
        <v>2.4290122621954956E-4</v>
      </c>
      <c r="Q28" s="24">
        <f t="shared" si="3"/>
        <v>2.8600148392958187E-4</v>
      </c>
      <c r="R28" s="1" t="s">
        <v>127</v>
      </c>
      <c r="S28" s="10" t="s">
        <v>192</v>
      </c>
      <c r="T28" s="1" t="s">
        <v>193</v>
      </c>
      <c r="U28" s="1"/>
      <c r="V28" s="28">
        <v>4.6764999999999999</v>
      </c>
      <c r="W28" s="28">
        <v>3.5571000000000002</v>
      </c>
      <c r="X28" s="19">
        <v>48.53</v>
      </c>
      <c r="Y28" s="19">
        <v>59.410000000000004</v>
      </c>
      <c r="Z28" s="19">
        <v>7.9980000000000002</v>
      </c>
      <c r="AA28" s="4">
        <v>6.0679999999999996E-3</v>
      </c>
      <c r="AB28" s="4"/>
      <c r="AC28" s="4"/>
      <c r="AD28" s="4">
        <v>0.30320000000000003</v>
      </c>
      <c r="AE28" s="4">
        <v>5.0569999999999997E-2</v>
      </c>
      <c r="AF28" s="4">
        <v>389</v>
      </c>
      <c r="AG28" s="4">
        <v>66.34</v>
      </c>
      <c r="AH28" s="4">
        <v>0.59960000000000002</v>
      </c>
      <c r="AI28" s="4">
        <v>5.486E-5</v>
      </c>
      <c r="AJ28" s="4">
        <v>0.9234</v>
      </c>
      <c r="AK28" s="4">
        <v>4.7500000000000001E-2</v>
      </c>
      <c r="AL28" s="4">
        <v>195</v>
      </c>
      <c r="AM28" s="4">
        <v>-235.1</v>
      </c>
      <c r="AN28" s="4">
        <v>-331100000</v>
      </c>
      <c r="AO28" s="4">
        <v>0.2145</v>
      </c>
      <c r="AP28" s="4">
        <v>0.32100000000000001</v>
      </c>
      <c r="AQ28" s="4">
        <f t="shared" si="6"/>
        <v>321000</v>
      </c>
      <c r="AR28" s="4">
        <f t="shared" si="6"/>
        <v>321000000000</v>
      </c>
      <c r="AS28" s="4">
        <v>0.1198</v>
      </c>
      <c r="AT28" s="4">
        <v>0.1414</v>
      </c>
      <c r="AU28" s="4">
        <v>406</v>
      </c>
      <c r="AV28" s="4">
        <v>365.9</v>
      </c>
      <c r="AW28" s="4">
        <v>37.130000000000003</v>
      </c>
      <c r="AX28" s="4">
        <v>4.9009999999999998</v>
      </c>
      <c r="AY28" s="4">
        <v>384.8</v>
      </c>
      <c r="AZ28" s="4">
        <v>413.6</v>
      </c>
      <c r="BA28" s="4">
        <v>2.0799999999999999E-4</v>
      </c>
      <c r="BB28" s="4">
        <f t="shared" si="7"/>
        <v>3.0330299999999998E-2</v>
      </c>
      <c r="BC28" s="4">
        <f t="shared" si="8"/>
        <v>9.9999999999999998E-13</v>
      </c>
      <c r="BD28" s="4">
        <v>0.2117</v>
      </c>
      <c r="BE28" s="4">
        <v>0.22900000000000001</v>
      </c>
      <c r="BF28" s="4">
        <v>0.32440000000000002</v>
      </c>
      <c r="BG28" s="4">
        <v>6.6020000000000002E-3</v>
      </c>
      <c r="BH28" s="19">
        <v>18.830000000000002</v>
      </c>
      <c r="BI28" s="19">
        <v>10.600000000000001</v>
      </c>
      <c r="BJ28" s="19">
        <v>5.1639999999999997</v>
      </c>
      <c r="BK28" s="19">
        <v>1.55</v>
      </c>
      <c r="BL28" s="19">
        <v>1.157</v>
      </c>
      <c r="BO28" s="5">
        <v>1.8640000000000001</v>
      </c>
      <c r="BP28" s="5">
        <v>0.29580000000000001</v>
      </c>
      <c r="BQ28" s="5">
        <v>386</v>
      </c>
      <c r="BR28" s="5">
        <v>516.1</v>
      </c>
      <c r="BS28" s="5">
        <v>0.63029999999999997</v>
      </c>
      <c r="BT28" s="5">
        <v>1.116E-5</v>
      </c>
      <c r="BU28" s="5">
        <v>0.18790000000000001</v>
      </c>
      <c r="BV28" s="5">
        <v>15.76</v>
      </c>
      <c r="BW28" s="5">
        <v>-567.79999999999995</v>
      </c>
      <c r="BX28" s="5">
        <v>-865.5</v>
      </c>
      <c r="BY28" s="5">
        <v>1200000000000</v>
      </c>
      <c r="BZ28" s="5">
        <v>35.44</v>
      </c>
      <c r="CA28" s="5">
        <v>45.93</v>
      </c>
      <c r="CB28" s="5">
        <v>3.6500000000000004</v>
      </c>
      <c r="CC28" s="19">
        <v>4.3490000000000002</v>
      </c>
      <c r="CD28" s="19">
        <v>0.22750000000000001</v>
      </c>
      <c r="CE28" s="19">
        <v>0.17169999999999999</v>
      </c>
      <c r="CF28" s="19">
        <v>382.2</v>
      </c>
      <c r="CG28" s="19">
        <v>362</v>
      </c>
      <c r="CH28" s="19">
        <v>31.95</v>
      </c>
      <c r="CI28" s="19">
        <v>1.169</v>
      </c>
      <c r="CJ28" s="19">
        <v>546.70000000000005</v>
      </c>
      <c r="CK28" s="19">
        <v>0.83927339618303065</v>
      </c>
      <c r="CL28" s="19">
        <v>0.2117</v>
      </c>
      <c r="CM28" s="19">
        <v>0.23039999999999999</v>
      </c>
      <c r="CN28" s="19">
        <v>0.3256</v>
      </c>
      <c r="CO28" s="19">
        <v>0.10979999999999999</v>
      </c>
      <c r="CR28" s="1">
        <v>15</v>
      </c>
      <c r="CS28" s="1">
        <v>8</v>
      </c>
      <c r="CT28" s="1"/>
      <c r="CU28" s="25">
        <v>4.8529999999999998E-8</v>
      </c>
      <c r="CV28" s="25">
        <v>5.9410000000000002E-5</v>
      </c>
      <c r="CW28" s="25">
        <v>7.9980000000000003E-6</v>
      </c>
      <c r="CX28" s="25">
        <v>6.0679999999999996E-3</v>
      </c>
      <c r="CY28" s="25"/>
      <c r="CZ28" s="25"/>
      <c r="DA28" s="25">
        <v>0.32800000000000001</v>
      </c>
      <c r="DB28" s="25">
        <v>5.1139999999999998E-2</v>
      </c>
      <c r="DC28" s="25">
        <v>2.6350000000000001E-4</v>
      </c>
      <c r="DD28" s="25">
        <v>802.6</v>
      </c>
      <c r="DE28" s="25">
        <v>1.737E-3</v>
      </c>
      <c r="DF28" s="25">
        <v>0.99929999999999997</v>
      </c>
      <c r="DG28" s="25">
        <v>213.8</v>
      </c>
      <c r="DH28" s="25">
        <v>71.62</v>
      </c>
      <c r="DI28" s="25">
        <v>0.60709999999999997</v>
      </c>
      <c r="DJ28" s="25">
        <v>5.3560000000000002E-5</v>
      </c>
      <c r="DK28" s="25">
        <v>0.90159999999999996</v>
      </c>
      <c r="DL28" s="25">
        <v>5.2939999999999997E-4</v>
      </c>
      <c r="DM28" s="25"/>
      <c r="DN28" s="25"/>
      <c r="DO28" s="25">
        <v>7.0060000000000001E-3</v>
      </c>
      <c r="DP28" s="25">
        <v>2.0809999999999999E-4</v>
      </c>
      <c r="DQ28" s="25">
        <v>3.2169999999999997E-11</v>
      </c>
      <c r="DR28" s="25">
        <v>1.6569999999999999E-4</v>
      </c>
      <c r="DS28" s="25">
        <v>301600000</v>
      </c>
      <c r="DT28" s="25"/>
      <c r="DU28" s="25"/>
      <c r="DV28" s="25">
        <v>1.244E-2</v>
      </c>
      <c r="DW28" s="25">
        <v>48.81</v>
      </c>
      <c r="DX28" s="25">
        <v>-58.66</v>
      </c>
      <c r="DY28" s="25">
        <v>-6901000</v>
      </c>
      <c r="DZ28" s="25">
        <v>0.10929999999999999</v>
      </c>
      <c r="EA28" s="25">
        <v>0.16969999999999999</v>
      </c>
      <c r="EB28" s="25"/>
      <c r="EC28" s="25"/>
      <c r="ED28" s="25">
        <v>4.2459999999999997E-6</v>
      </c>
      <c r="EE28" s="25">
        <v>3.754E-6</v>
      </c>
      <c r="EF28" s="25">
        <v>7.3889999999999997E-2</v>
      </c>
      <c r="EG28" s="25">
        <v>9.1630000000000003E-2</v>
      </c>
      <c r="EH28" s="25">
        <v>221.4</v>
      </c>
      <c r="EI28" s="25">
        <v>203.7</v>
      </c>
      <c r="EJ28" s="25">
        <v>16.21</v>
      </c>
      <c r="EK28" s="25">
        <v>5.6239999999999997</v>
      </c>
      <c r="EL28" s="25">
        <v>104.8</v>
      </c>
      <c r="EM28" s="25">
        <v>224.3</v>
      </c>
      <c r="EN28" s="25">
        <v>7.038E-5</v>
      </c>
      <c r="EO28" s="25"/>
      <c r="EP28" s="25"/>
      <c r="EQ28" s="25">
        <v>0.14419999999999999</v>
      </c>
      <c r="ER28" s="25">
        <v>0.15570000000000001</v>
      </c>
      <c r="ES28" s="25">
        <v>0.21790000000000001</v>
      </c>
      <c r="ET28" s="25">
        <v>3.0999999999999999E-3</v>
      </c>
      <c r="EU28" s="25"/>
      <c r="EV28" s="25"/>
      <c r="EW28" s="25">
        <v>9.9200000000000005E-9</v>
      </c>
      <c r="EX28" s="25">
        <v>4.773E-9</v>
      </c>
      <c r="EY28" s="26">
        <f t="shared" si="11"/>
        <v>4.7729999999999997</v>
      </c>
      <c r="EZ28" s="25">
        <v>1.8179999999999999E-9</v>
      </c>
      <c r="FA28" s="25">
        <v>1.347E-9</v>
      </c>
      <c r="FB28" s="25">
        <v>7.2750000000000002E-10</v>
      </c>
      <c r="FC28" s="1"/>
      <c r="FD28" s="25">
        <f t="shared" si="9"/>
        <v>9.92</v>
      </c>
      <c r="FE28" s="25">
        <f t="shared" si="9"/>
        <v>4.7729999999999997</v>
      </c>
      <c r="FF28" s="25">
        <f t="shared" si="10"/>
        <v>1.8179999999999998</v>
      </c>
      <c r="FG28" s="25">
        <f t="shared" si="10"/>
        <v>1.347</v>
      </c>
      <c r="FH28" s="25">
        <f t="shared" si="10"/>
        <v>0.72750000000000004</v>
      </c>
    </row>
    <row r="29" spans="1:164" ht="15" x14ac:dyDescent="0.15">
      <c r="A29" s="1" t="s">
        <v>211</v>
      </c>
      <c r="B29" s="1">
        <v>67</v>
      </c>
      <c r="C29" s="1" t="s">
        <v>194</v>
      </c>
      <c r="D29" s="1">
        <v>6</v>
      </c>
      <c r="E29" s="1" t="s">
        <v>195</v>
      </c>
      <c r="F29" s="1" t="s">
        <v>196</v>
      </c>
      <c r="G29" s="1" t="s">
        <v>197</v>
      </c>
      <c r="H29" s="1" t="s">
        <v>198</v>
      </c>
      <c r="I29" s="1" t="s">
        <v>198</v>
      </c>
      <c r="J29" s="6">
        <v>50.18</v>
      </c>
      <c r="K29" s="6">
        <v>12.7</v>
      </c>
      <c r="L29" s="8">
        <f t="shared" si="0"/>
        <v>25.308888003188518</v>
      </c>
      <c r="M29" s="6">
        <v>16.899999999999999</v>
      </c>
      <c r="N29" s="8">
        <f t="shared" si="1"/>
        <v>33.678756476683937</v>
      </c>
      <c r="O29" s="6">
        <v>280</v>
      </c>
      <c r="P29" s="11">
        <f t="shared" si="2"/>
        <v>2.4037429109207242E-4</v>
      </c>
      <c r="Q29" s="11">
        <f t="shared" si="3"/>
        <v>2.7728699946588453E-4</v>
      </c>
      <c r="R29" s="1" t="s">
        <v>199</v>
      </c>
      <c r="S29" s="1" t="s">
        <v>200</v>
      </c>
      <c r="T29" s="1" t="s">
        <v>201</v>
      </c>
      <c r="U29" s="1"/>
      <c r="V29" s="1">
        <v>5.82</v>
      </c>
      <c r="W29" s="1">
        <v>4.4400000000000004</v>
      </c>
      <c r="X29" s="19">
        <v>50.18</v>
      </c>
      <c r="Y29" s="19">
        <v>58.34</v>
      </c>
      <c r="Z29" s="19">
        <v>13.96</v>
      </c>
      <c r="AA29" s="4">
        <v>3.5950000000000001E-3</v>
      </c>
      <c r="AB29" s="4"/>
      <c r="AC29" s="4"/>
      <c r="AD29" s="4">
        <v>0.29520000000000002</v>
      </c>
      <c r="AE29" s="4">
        <v>5.4539999999999998E-2</v>
      </c>
      <c r="AF29" s="4">
        <v>150.80000000000001</v>
      </c>
      <c r="AG29" s="4">
        <v>57.42</v>
      </c>
      <c r="AH29" s="4">
        <v>0.5413</v>
      </c>
      <c r="AI29" s="4">
        <v>3.9579999999999997E-5</v>
      </c>
      <c r="AJ29" s="4">
        <v>0.6784</v>
      </c>
      <c r="AK29" s="4">
        <v>2.7179999999999999E-2</v>
      </c>
      <c r="AL29" s="4">
        <v>76.59</v>
      </c>
      <c r="AM29" s="4">
        <v>-105.8</v>
      </c>
      <c r="AN29" s="4">
        <v>113500000</v>
      </c>
      <c r="AO29" s="4">
        <v>0.255</v>
      </c>
      <c r="AP29" s="4">
        <v>0.3271</v>
      </c>
      <c r="AQ29" s="4">
        <f t="shared" si="6"/>
        <v>327100</v>
      </c>
      <c r="AR29" s="4">
        <f t="shared" si="6"/>
        <v>327100000000</v>
      </c>
      <c r="AS29" s="4">
        <v>0.17369999999999999</v>
      </c>
      <c r="AT29" s="4">
        <v>0.1338</v>
      </c>
      <c r="AU29" s="4">
        <v>157.80000000000001</v>
      </c>
      <c r="AV29" s="4">
        <v>148.4</v>
      </c>
      <c r="AW29" s="4">
        <v>15.9</v>
      </c>
      <c r="AX29" s="4">
        <v>0.99829999999999997</v>
      </c>
      <c r="AY29" s="4">
        <v>331.1</v>
      </c>
      <c r="AZ29" s="4">
        <v>173.7</v>
      </c>
      <c r="BA29" s="4">
        <v>1.816E-4</v>
      </c>
      <c r="BB29" s="4">
        <f t="shared" si="7"/>
        <v>3.4119000000000003E-2</v>
      </c>
      <c r="BC29" s="4">
        <f t="shared" si="8"/>
        <v>9.9999999999999998E-13</v>
      </c>
      <c r="BD29" s="4">
        <v>0.26329999999999998</v>
      </c>
      <c r="BE29" s="4">
        <v>0.22320000000000001</v>
      </c>
      <c r="BF29" s="4">
        <v>0.27100000000000002</v>
      </c>
      <c r="BG29" s="4">
        <v>4.5999999999999999E-3</v>
      </c>
      <c r="BH29" s="19">
        <v>16.12</v>
      </c>
      <c r="BI29" s="19">
        <v>7.95</v>
      </c>
      <c r="BJ29" s="19">
        <v>3.3459999999999996</v>
      </c>
      <c r="BK29" s="19">
        <v>3.0300000000000002</v>
      </c>
      <c r="BL29" s="19">
        <v>2.5260000000000002</v>
      </c>
      <c r="BO29" s="5">
        <v>2.286</v>
      </c>
      <c r="BP29" s="5">
        <v>0.41880000000000001</v>
      </c>
      <c r="BQ29" s="5">
        <v>140.5</v>
      </c>
      <c r="BR29" s="5">
        <v>626.4</v>
      </c>
      <c r="BS29" s="5">
        <v>0.54579999999999995</v>
      </c>
      <c r="BT29" s="5">
        <v>6.6030000000000001E-6</v>
      </c>
      <c r="BU29" s="5">
        <v>0.1132</v>
      </c>
      <c r="BV29" s="5">
        <v>10.050000000000001</v>
      </c>
      <c r="BW29" s="5">
        <v>-1497</v>
      </c>
      <c r="BX29" s="5">
        <v>568.4</v>
      </c>
      <c r="BY29" s="5">
        <v>3559000000000</v>
      </c>
      <c r="BZ29" s="5">
        <v>45.47</v>
      </c>
      <c r="CA29" s="5">
        <v>51.65</v>
      </c>
      <c r="CB29" s="5">
        <v>6.6719999999999997</v>
      </c>
      <c r="CC29" s="19">
        <v>7.2880000000000003</v>
      </c>
      <c r="CD29" s="19">
        <v>0.17</v>
      </c>
      <c r="CE29" s="19">
        <v>0.11020000000000001</v>
      </c>
      <c r="CF29" s="19">
        <v>138.69999999999999</v>
      </c>
      <c r="CG29" s="19">
        <v>122.9</v>
      </c>
      <c r="CH29" s="19">
        <v>24.58</v>
      </c>
      <c r="CI29" s="19">
        <v>1.61</v>
      </c>
      <c r="CJ29" s="19">
        <v>555.6</v>
      </c>
      <c r="CK29" s="19">
        <v>0.91547749725576277</v>
      </c>
      <c r="CL29" s="19">
        <v>0.26329999999999998</v>
      </c>
      <c r="CM29" s="19">
        <v>0.22459999999999999</v>
      </c>
      <c r="CN29" s="19">
        <v>0.27289999999999998</v>
      </c>
      <c r="CO29" s="19">
        <v>0.1057</v>
      </c>
      <c r="CR29" s="1">
        <v>24</v>
      </c>
      <c r="CS29" s="1">
        <v>40</v>
      </c>
      <c r="CT29" s="1"/>
      <c r="CU29" s="25">
        <v>5.0179999999999997E-8</v>
      </c>
      <c r="CV29" s="25">
        <v>5.834E-5</v>
      </c>
      <c r="CW29" s="25">
        <v>1.396E-5</v>
      </c>
      <c r="CX29" s="25">
        <v>3.5950000000000001E-3</v>
      </c>
      <c r="CY29" s="25"/>
      <c r="CZ29" s="25"/>
      <c r="DA29" s="25">
        <v>0.31430000000000002</v>
      </c>
      <c r="DB29" s="25">
        <v>5.4649999999999997E-2</v>
      </c>
      <c r="DC29" s="25">
        <v>6.8340000000000002E-4</v>
      </c>
      <c r="DD29" s="25">
        <v>1350</v>
      </c>
      <c r="DE29" s="25">
        <v>4.5669999999999999E-4</v>
      </c>
      <c r="DF29" s="25">
        <v>0.99460000000000004</v>
      </c>
      <c r="DG29" s="25">
        <v>82.33</v>
      </c>
      <c r="DH29" s="25">
        <v>60.74</v>
      </c>
      <c r="DI29" s="25">
        <v>0.54590000000000005</v>
      </c>
      <c r="DJ29" s="25">
        <v>5.3879999999999999E-5</v>
      </c>
      <c r="DK29" s="25">
        <v>0.92349999999999999</v>
      </c>
      <c r="DL29" s="25">
        <v>3.5300000000000002E-4</v>
      </c>
      <c r="DM29" s="25"/>
      <c r="DN29" s="25"/>
      <c r="DO29" s="25">
        <v>4.8609999999999999E-3</v>
      </c>
      <c r="DP29" s="25">
        <v>9.701E-4</v>
      </c>
      <c r="DQ29" s="25">
        <v>3.0859999999999999</v>
      </c>
      <c r="DR29" s="25">
        <v>7.1740000000000006E-8</v>
      </c>
      <c r="DS29" s="25">
        <v>1.7539999999999999E-3</v>
      </c>
      <c r="DT29" s="25"/>
      <c r="DU29" s="25"/>
      <c r="DV29" s="25">
        <v>7.0439999999999999E-3</v>
      </c>
      <c r="DW29" s="25">
        <v>17.13</v>
      </c>
      <c r="DX29" s="25">
        <v>-24.6</v>
      </c>
      <c r="DY29" s="25">
        <v>261400</v>
      </c>
      <c r="DZ29" s="25">
        <v>0.12959999999999999</v>
      </c>
      <c r="EA29" s="25">
        <v>0.1668</v>
      </c>
      <c r="EB29" s="25"/>
      <c r="EC29" s="25"/>
      <c r="ED29" s="25">
        <v>5.801E-6</v>
      </c>
      <c r="EE29" s="25">
        <v>8.1620000000000008E-6</v>
      </c>
      <c r="EF29" s="25">
        <v>0.1123</v>
      </c>
      <c r="EG29" s="25">
        <v>8.029E-2</v>
      </c>
      <c r="EH29" s="25">
        <v>85.11</v>
      </c>
      <c r="EI29" s="25">
        <v>82.08</v>
      </c>
      <c r="EJ29" s="25">
        <v>6.2880000000000003</v>
      </c>
      <c r="EK29" s="25">
        <v>0.94420000000000004</v>
      </c>
      <c r="EL29" s="25">
        <v>81.650000000000006</v>
      </c>
      <c r="EM29" s="25">
        <v>91.77</v>
      </c>
      <c r="EN29" s="25">
        <v>5.9790000000000002E-5</v>
      </c>
      <c r="EO29" s="25"/>
      <c r="EP29" s="25"/>
      <c r="EQ29" s="25">
        <v>0.1794</v>
      </c>
      <c r="ER29" s="25">
        <v>0.14960000000000001</v>
      </c>
      <c r="ES29" s="25">
        <v>0.18310000000000001</v>
      </c>
      <c r="ET29" s="25">
        <v>2.176E-3</v>
      </c>
      <c r="EU29" s="25"/>
      <c r="EV29" s="25"/>
      <c r="EW29" s="25">
        <v>7.176E-9</v>
      </c>
      <c r="EX29" s="25">
        <v>3.3069999999999999E-9</v>
      </c>
      <c r="EY29" s="26">
        <f t="shared" si="11"/>
        <v>3.3069999999999999</v>
      </c>
      <c r="EZ29" s="25">
        <v>3.0829999999999998E-9</v>
      </c>
      <c r="FA29" s="25">
        <v>2.787E-9</v>
      </c>
      <c r="FB29" s="25">
        <v>1.6999999999999999E-9</v>
      </c>
      <c r="FC29" s="1"/>
      <c r="FD29" s="25">
        <f t="shared" si="9"/>
        <v>7.1760000000000002</v>
      </c>
      <c r="FE29" s="25">
        <f t="shared" si="9"/>
        <v>3.3069999999999999</v>
      </c>
      <c r="FF29" s="25">
        <f t="shared" si="10"/>
        <v>3.0829999999999997</v>
      </c>
      <c r="FG29" s="25">
        <f t="shared" si="10"/>
        <v>2.7869999999999999</v>
      </c>
      <c r="FH29" s="25">
        <f t="shared" si="10"/>
        <v>1.7</v>
      </c>
    </row>
    <row r="30" spans="1:164" ht="15" x14ac:dyDescent="0.15">
      <c r="A30" s="1" t="s">
        <v>211</v>
      </c>
      <c r="B30" s="1">
        <v>85</v>
      </c>
      <c r="C30" s="1" t="s">
        <v>194</v>
      </c>
      <c r="D30" s="1">
        <v>6</v>
      </c>
      <c r="E30" s="1" t="s">
        <v>202</v>
      </c>
      <c r="F30" s="1" t="s">
        <v>203</v>
      </c>
      <c r="G30" s="1" t="s">
        <v>108</v>
      </c>
      <c r="H30" s="1" t="s">
        <v>116</v>
      </c>
      <c r="I30" s="1" t="s">
        <v>116</v>
      </c>
      <c r="J30" s="6">
        <v>321.8</v>
      </c>
      <c r="K30" s="6">
        <v>56.2</v>
      </c>
      <c r="L30" s="8">
        <f t="shared" si="0"/>
        <v>17.464263517712865</v>
      </c>
      <c r="M30" s="6">
        <v>56.2</v>
      </c>
      <c r="N30" s="8">
        <f t="shared" si="1"/>
        <v>17.464263517712865</v>
      </c>
      <c r="O30" s="6">
        <v>995</v>
      </c>
      <c r="P30" s="11">
        <f t="shared" si="2"/>
        <v>2.6823891826927249E-4</v>
      </c>
      <c r="Q30" s="11">
        <f t="shared" si="3"/>
        <v>2.6823891826927249E-4</v>
      </c>
      <c r="R30" s="1" t="s">
        <v>126</v>
      </c>
      <c r="S30" s="1" t="s">
        <v>141</v>
      </c>
      <c r="T30" s="1" t="s">
        <v>169</v>
      </c>
      <c r="U30" s="1"/>
      <c r="V30" s="1">
        <v>11.5</v>
      </c>
      <c r="W30" s="1">
        <v>4.87</v>
      </c>
      <c r="X30" s="19">
        <v>321.8</v>
      </c>
      <c r="Y30" s="19">
        <v>229.4</v>
      </c>
      <c r="Z30" s="19">
        <v>15.520000000000001</v>
      </c>
      <c r="AA30" s="4">
        <v>2.0740000000000001E-2</v>
      </c>
      <c r="AB30" s="4"/>
      <c r="AC30" s="4"/>
      <c r="AD30" s="4">
        <v>0.22239999999999999</v>
      </c>
      <c r="AE30" s="4">
        <v>3.8179999999999999E-2</v>
      </c>
      <c r="AF30" s="4">
        <v>251.8</v>
      </c>
      <c r="AG30" s="4">
        <v>52.77</v>
      </c>
      <c r="AH30" s="4">
        <v>0.58250000000000002</v>
      </c>
      <c r="AI30" s="4">
        <v>2.163E-4</v>
      </c>
      <c r="AJ30" s="4">
        <v>0.94299999999999995</v>
      </c>
      <c r="AK30" s="4">
        <v>0.13300000000000001</v>
      </c>
      <c r="AL30" s="4">
        <v>125.9</v>
      </c>
      <c r="AM30" s="4">
        <v>-138.30000000000001</v>
      </c>
      <c r="AN30" s="4">
        <v>3074000000</v>
      </c>
      <c r="AO30" s="4">
        <v>0.31590000000000001</v>
      </c>
      <c r="AP30" s="4">
        <v>0.46450000000000002</v>
      </c>
      <c r="AQ30" s="4">
        <f t="shared" si="6"/>
        <v>464500</v>
      </c>
      <c r="AR30" s="4">
        <f t="shared" si="6"/>
        <v>464500000000</v>
      </c>
      <c r="AS30" s="4">
        <v>0.20780000000000001</v>
      </c>
      <c r="AT30" s="4">
        <v>0.11409999999999999</v>
      </c>
      <c r="AU30" s="4">
        <v>274.89999999999998</v>
      </c>
      <c r="AV30" s="4">
        <v>227.4</v>
      </c>
      <c r="AW30" s="4">
        <v>63.46</v>
      </c>
      <c r="AX30" s="4">
        <v>2.7829999999999999</v>
      </c>
      <c r="AY30" s="4">
        <v>300.60000000000002</v>
      </c>
      <c r="AZ30" s="4">
        <v>297.7</v>
      </c>
      <c r="BA30" s="4">
        <v>4.5389999999999997E-4</v>
      </c>
      <c r="BB30" s="4">
        <f t="shared" si="7"/>
        <v>3.6044189999999997E-2</v>
      </c>
      <c r="BC30" s="4">
        <f t="shared" si="8"/>
        <v>9.9999999999999998E-13</v>
      </c>
      <c r="BD30" s="4">
        <v>0.23699999999999999</v>
      </c>
      <c r="BE30" s="4">
        <v>0.2271</v>
      </c>
      <c r="BF30" s="4">
        <v>0.35639999999999999</v>
      </c>
      <c r="BG30" s="4">
        <v>6.0070000000000002E-3</v>
      </c>
      <c r="BH30" s="19">
        <v>82.84</v>
      </c>
      <c r="BI30" s="19">
        <v>50.48</v>
      </c>
      <c r="BJ30" s="19">
        <v>27.85</v>
      </c>
      <c r="BK30" s="19">
        <v>8.9359999999999999</v>
      </c>
      <c r="BL30" s="19">
        <v>2.5840000000000001</v>
      </c>
      <c r="BO30" s="5">
        <v>1.397</v>
      </c>
      <c r="BP30" s="5">
        <v>0.23380000000000001</v>
      </c>
      <c r="BQ30" s="5">
        <v>252.6</v>
      </c>
      <c r="BR30" s="5">
        <v>389.5</v>
      </c>
      <c r="BS30" s="5">
        <v>0.59740000000000004</v>
      </c>
      <c r="BT30" s="5">
        <v>4.9629999999999997E-5</v>
      </c>
      <c r="BU30" s="5">
        <v>0.21640000000000001</v>
      </c>
      <c r="BV30" s="5">
        <v>5</v>
      </c>
      <c r="BW30" s="5">
        <v>-315.60000000000002</v>
      </c>
      <c r="BX30" s="5">
        <v>61.83</v>
      </c>
      <c r="BY30" s="5">
        <v>6261000000000</v>
      </c>
      <c r="BZ30" s="5">
        <v>19.760000000000002</v>
      </c>
      <c r="CA30" s="5">
        <v>25.61</v>
      </c>
      <c r="CB30" s="5">
        <v>6.1449999999999996</v>
      </c>
      <c r="CC30" s="19">
        <v>9.3719999999999999</v>
      </c>
      <c r="CD30" s="19">
        <v>0.29139999999999999</v>
      </c>
      <c r="CE30" s="19">
        <v>0.13100000000000001</v>
      </c>
      <c r="CF30" s="19">
        <v>258</v>
      </c>
      <c r="CG30" s="19">
        <v>238.3</v>
      </c>
      <c r="CH30" s="19">
        <v>55.54</v>
      </c>
      <c r="CI30" s="19">
        <v>1.2390000000000001</v>
      </c>
      <c r="CJ30" s="19">
        <v>309.10000000000002</v>
      </c>
      <c r="CK30" s="19">
        <v>0.6556764831412718</v>
      </c>
      <c r="CL30" s="19">
        <v>0.23699999999999999</v>
      </c>
      <c r="CM30" s="19">
        <v>0.2271</v>
      </c>
      <c r="CN30" s="19">
        <v>0.36299999999999999</v>
      </c>
      <c r="CO30" s="19">
        <v>8.1589999999999996E-2</v>
      </c>
      <c r="CR30" s="1">
        <v>23</v>
      </c>
      <c r="CS30" s="1">
        <v>34</v>
      </c>
      <c r="CT30" s="1"/>
      <c r="CU30" s="25">
        <v>3.2179999999999998E-7</v>
      </c>
      <c r="CV30" s="25">
        <v>2.2939999999999999E-4</v>
      </c>
      <c r="CW30" s="25">
        <v>1.552E-5</v>
      </c>
      <c r="CX30" s="25">
        <v>2.0740000000000001E-2</v>
      </c>
      <c r="CY30" s="25"/>
      <c r="CZ30" s="25"/>
      <c r="DA30" s="25">
        <v>0.23350000000000001</v>
      </c>
      <c r="DB30" s="25">
        <v>3.8010000000000002E-2</v>
      </c>
      <c r="DC30" s="25">
        <v>2.4439999999999998E-4</v>
      </c>
      <c r="DD30" s="25">
        <v>406.4</v>
      </c>
      <c r="DE30" s="25">
        <v>1.7340000000000001E-4</v>
      </c>
      <c r="DF30" s="25">
        <v>0.99960000000000004</v>
      </c>
      <c r="DG30" s="25">
        <v>138.5</v>
      </c>
      <c r="DH30" s="25">
        <v>55.18</v>
      </c>
      <c r="DI30" s="25">
        <v>0.59179999999999999</v>
      </c>
      <c r="DJ30" s="25">
        <v>2.14E-4</v>
      </c>
      <c r="DK30" s="25">
        <v>0.93300000000000005</v>
      </c>
      <c r="DL30" s="25">
        <v>9.5629999999999999E-4</v>
      </c>
      <c r="DM30" s="25"/>
      <c r="DN30" s="25"/>
      <c r="DO30" s="25">
        <v>6.1919999999999996E-3</v>
      </c>
      <c r="DP30" s="25">
        <v>2.0990000000000001E-4</v>
      </c>
      <c r="DQ30" s="25">
        <v>4.886E-12</v>
      </c>
      <c r="DR30" s="25">
        <v>4.0990000000000002E-3</v>
      </c>
      <c r="DS30" s="25">
        <v>2404000000</v>
      </c>
      <c r="DT30" s="25"/>
      <c r="DU30" s="25"/>
      <c r="DV30" s="25">
        <v>3.5999999999999997E-2</v>
      </c>
      <c r="DW30" s="25">
        <v>41.75</v>
      </c>
      <c r="DX30" s="25">
        <v>-47.22</v>
      </c>
      <c r="DY30" s="25">
        <v>25040000</v>
      </c>
      <c r="DZ30" s="25">
        <v>0.1237</v>
      </c>
      <c r="EA30" s="25">
        <v>0.17730000000000001</v>
      </c>
      <c r="EB30" s="25"/>
      <c r="EC30" s="25"/>
      <c r="ED30" s="25">
        <v>7.3509999999999996E-6</v>
      </c>
      <c r="EE30" s="25">
        <v>8.1659999999999994E-6</v>
      </c>
      <c r="EF30" s="25">
        <v>0.12330000000000001</v>
      </c>
      <c r="EG30" s="25">
        <v>7.8960000000000002E-2</v>
      </c>
      <c r="EH30" s="25">
        <v>149.80000000000001</v>
      </c>
      <c r="EI30" s="25">
        <v>127.3</v>
      </c>
      <c r="EJ30" s="25">
        <v>27.27</v>
      </c>
      <c r="EK30" s="25">
        <v>3.399</v>
      </c>
      <c r="EL30" s="25">
        <v>76.77</v>
      </c>
      <c r="EM30" s="25">
        <v>157.80000000000001</v>
      </c>
      <c r="EN30" s="25">
        <v>1.4300000000000001E-4</v>
      </c>
      <c r="EO30" s="25"/>
      <c r="EP30" s="25"/>
      <c r="EQ30" s="25">
        <v>0.16139999999999999</v>
      </c>
      <c r="ER30" s="25">
        <v>0.15440000000000001</v>
      </c>
      <c r="ES30" s="25">
        <v>0.24030000000000001</v>
      </c>
      <c r="ET30" s="25">
        <v>3.0820000000000001E-3</v>
      </c>
      <c r="EU30" s="25"/>
      <c r="EV30" s="25"/>
      <c r="EW30" s="25">
        <v>5.0939999999999998E-8</v>
      </c>
      <c r="EX30" s="25">
        <v>2.8460000000000001E-8</v>
      </c>
      <c r="EY30" s="26">
        <f t="shared" si="11"/>
        <v>28.46</v>
      </c>
      <c r="EZ30" s="25">
        <v>1.364E-8</v>
      </c>
      <c r="FA30" s="25">
        <v>3.0789999999999998E-9</v>
      </c>
      <c r="FB30" s="25">
        <v>1.5E-9</v>
      </c>
      <c r="FC30" s="1"/>
      <c r="FD30" s="25">
        <f t="shared" si="9"/>
        <v>50.94</v>
      </c>
      <c r="FE30" s="25">
        <f t="shared" si="9"/>
        <v>28.46</v>
      </c>
      <c r="FF30" s="25">
        <f t="shared" si="10"/>
        <v>13.64</v>
      </c>
      <c r="FG30" s="25">
        <f t="shared" si="10"/>
        <v>3.0789999999999997</v>
      </c>
      <c r="FH30" s="25">
        <f t="shared" si="10"/>
        <v>1.5</v>
      </c>
    </row>
    <row r="31" spans="1:164" ht="15" x14ac:dyDescent="0.15">
      <c r="A31" s="1" t="s">
        <v>211</v>
      </c>
      <c r="B31" s="1">
        <v>60</v>
      </c>
      <c r="C31" s="1" t="s">
        <v>105</v>
      </c>
      <c r="D31" s="1">
        <v>12</v>
      </c>
      <c r="E31" s="1" t="s">
        <v>106</v>
      </c>
      <c r="F31" s="1" t="s">
        <v>107</v>
      </c>
      <c r="G31" s="1" t="s">
        <v>108</v>
      </c>
      <c r="H31" s="1" t="s">
        <v>116</v>
      </c>
      <c r="I31" s="1" t="s">
        <v>116</v>
      </c>
      <c r="J31" s="6">
        <v>35.770000000000003</v>
      </c>
      <c r="K31" s="6">
        <v>7.7</v>
      </c>
      <c r="L31" s="8">
        <f t="shared" si="0"/>
        <v>21.526418786692759</v>
      </c>
      <c r="M31" s="6">
        <v>7.7</v>
      </c>
      <c r="N31" s="8">
        <f t="shared" si="1"/>
        <v>21.526418786692759</v>
      </c>
      <c r="O31" s="6">
        <v>160</v>
      </c>
      <c r="P31" s="11">
        <f t="shared" si="2"/>
        <v>2.4759994443472003E-4</v>
      </c>
      <c r="Q31" s="11">
        <f t="shared" si="3"/>
        <v>2.4759994443472003E-4</v>
      </c>
      <c r="R31" s="1" t="s">
        <v>111</v>
      </c>
      <c r="S31" s="1" t="s">
        <v>141</v>
      </c>
      <c r="T31" s="1" t="s">
        <v>169</v>
      </c>
      <c r="U31" s="1"/>
      <c r="V31" s="1">
        <v>4.93</v>
      </c>
      <c r="W31" s="1">
        <v>3.19</v>
      </c>
      <c r="X31" s="19">
        <v>35.770000000000003</v>
      </c>
      <c r="Y31" s="19">
        <v>51.83</v>
      </c>
      <c r="Z31" s="19">
        <v>6.774</v>
      </c>
      <c r="AA31" s="4">
        <v>5.28E-3</v>
      </c>
      <c r="AB31" s="4"/>
      <c r="AC31" s="4"/>
      <c r="AD31" s="4">
        <v>1.5449999999999999</v>
      </c>
      <c r="AE31" s="4">
        <v>0.1171</v>
      </c>
      <c r="AF31" s="4">
        <v>632.5</v>
      </c>
      <c r="AG31" s="4">
        <v>348.1</v>
      </c>
      <c r="AH31" s="4">
        <v>1.32</v>
      </c>
      <c r="AI31" s="4">
        <v>3.5099999999999999E-5</v>
      </c>
      <c r="AJ31" s="4">
        <v>0.67730000000000001</v>
      </c>
      <c r="AK31" s="4">
        <v>3.6739999999999999</v>
      </c>
      <c r="AL31" s="4">
        <v>4011</v>
      </c>
      <c r="AM31" s="4">
        <v>-4431</v>
      </c>
      <c r="AN31" s="4">
        <v>8931000000000</v>
      </c>
      <c r="AO31" s="4">
        <v>4.2229999999999999</v>
      </c>
      <c r="AP31" s="4">
        <v>6.2069999999999999</v>
      </c>
      <c r="AQ31" s="4">
        <f t="shared" si="6"/>
        <v>6207000</v>
      </c>
      <c r="AR31" s="4">
        <f t="shared" si="6"/>
        <v>6207000000000</v>
      </c>
      <c r="AS31" s="4">
        <v>0.47810000000000002</v>
      </c>
      <c r="AT31" s="4">
        <v>0.1971</v>
      </c>
      <c r="AU31" s="4">
        <v>717.3</v>
      </c>
      <c r="AV31" s="4">
        <v>559.70000000000005</v>
      </c>
      <c r="AW31" s="4">
        <v>257.7</v>
      </c>
      <c r="AX31" s="4">
        <v>2.1349999999999998</v>
      </c>
      <c r="AY31" s="4">
        <v>9866</v>
      </c>
      <c r="AZ31" s="4">
        <v>838</v>
      </c>
      <c r="BA31" s="4">
        <v>1.147E-3</v>
      </c>
      <c r="BB31" s="4">
        <f t="shared" si="7"/>
        <v>0.83235329999999996</v>
      </c>
      <c r="BC31" s="4">
        <f t="shared" si="8"/>
        <v>9.9999999999999998E-13</v>
      </c>
      <c r="BD31" s="4">
        <v>0.26900000000000002</v>
      </c>
      <c r="BE31" s="4">
        <v>0.42680000000000001</v>
      </c>
      <c r="BF31" s="4">
        <v>0.75160000000000005</v>
      </c>
      <c r="BG31" s="4">
        <v>3.5790000000000002E-2</v>
      </c>
      <c r="BH31" s="19">
        <v>33.369999999999997</v>
      </c>
      <c r="BI31" s="19">
        <v>28.8</v>
      </c>
      <c r="BJ31" s="19">
        <v>18.75</v>
      </c>
      <c r="BK31" s="19">
        <v>8.6750000000000007</v>
      </c>
      <c r="BL31" s="19">
        <v>3.9549999999999996</v>
      </c>
      <c r="BO31" s="5">
        <v>7.1310000000000002</v>
      </c>
      <c r="BP31" s="5">
        <v>0.53659999999999997</v>
      </c>
      <c r="BQ31" s="5">
        <v>615.6</v>
      </c>
      <c r="BR31" s="5">
        <v>1927</v>
      </c>
      <c r="BS31" s="5">
        <v>1.329</v>
      </c>
      <c r="BT31" s="5">
        <v>7.0910000000000002E-7</v>
      </c>
      <c r="BU31" s="5">
        <v>1.3679999999999999E-2</v>
      </c>
      <c r="BV31" s="5">
        <v>57.77</v>
      </c>
      <c r="BW31" s="5">
        <v>-10390</v>
      </c>
      <c r="BX31" s="5">
        <v>1961</v>
      </c>
      <c r="BY31" s="5">
        <v>789100000000000</v>
      </c>
      <c r="BZ31" s="5">
        <v>121.4</v>
      </c>
      <c r="CA31" s="5">
        <v>144.69999999999999</v>
      </c>
      <c r="CB31" s="5">
        <v>2.444</v>
      </c>
      <c r="CC31" s="19">
        <v>4.3309999999999995</v>
      </c>
      <c r="CD31" s="19">
        <v>0.55489999999999995</v>
      </c>
      <c r="CE31" s="19">
        <v>0.2369</v>
      </c>
      <c r="CF31" s="19">
        <v>642.4</v>
      </c>
      <c r="CG31" s="19">
        <v>567.5</v>
      </c>
      <c r="CH31" s="19">
        <v>207.9</v>
      </c>
      <c r="CI31" s="19">
        <v>1.2789999999999999</v>
      </c>
      <c r="CJ31" s="19">
        <v>7885</v>
      </c>
      <c r="CK31" s="19">
        <v>0.56430385592241983</v>
      </c>
      <c r="CL31" s="19">
        <v>0.26900000000000002</v>
      </c>
      <c r="CM31" s="19">
        <v>0.42680000000000001</v>
      </c>
      <c r="CN31" s="19">
        <v>0.75349999999999995</v>
      </c>
      <c r="CO31" s="19">
        <v>0.2099</v>
      </c>
      <c r="CR31" s="1">
        <v>22</v>
      </c>
      <c r="CS31" s="1">
        <v>29</v>
      </c>
      <c r="CT31" s="1"/>
      <c r="CU31" s="25">
        <v>3.5770000000000002E-8</v>
      </c>
      <c r="CV31" s="25">
        <v>5.1829999999999997E-5</v>
      </c>
      <c r="CW31" s="25">
        <v>6.7739999999999999E-6</v>
      </c>
      <c r="CX31" s="25">
        <v>5.28E-3</v>
      </c>
      <c r="CY31" s="25"/>
      <c r="CZ31" s="25"/>
      <c r="DA31" s="25">
        <v>1.704</v>
      </c>
      <c r="DB31" s="25">
        <v>0.122</v>
      </c>
      <c r="DC31" s="25">
        <v>6.0420000000000005E-4</v>
      </c>
      <c r="DD31" s="25">
        <v>4239</v>
      </c>
      <c r="DE31" s="25">
        <v>6.177E-4</v>
      </c>
      <c r="DF31" s="25">
        <v>0.99660000000000004</v>
      </c>
      <c r="DG31" s="25">
        <v>338.4</v>
      </c>
      <c r="DH31" s="25">
        <v>381</v>
      </c>
      <c r="DI31" s="25">
        <v>1.357</v>
      </c>
      <c r="DJ31" s="25">
        <v>3.1600000000000002E-5</v>
      </c>
      <c r="DK31" s="25">
        <v>0.60980000000000001</v>
      </c>
      <c r="DL31" s="25">
        <v>4.8569999999999999E-4</v>
      </c>
      <c r="DM31" s="25"/>
      <c r="DN31" s="25"/>
      <c r="DO31" s="25">
        <v>3.9199999999999999E-2</v>
      </c>
      <c r="DP31" s="25">
        <v>4.2030000000000002E-4</v>
      </c>
      <c r="DQ31" s="25">
        <v>7.5259999999999994E-11</v>
      </c>
      <c r="DR31" s="25">
        <v>7.3139999999999994E-5</v>
      </c>
      <c r="DS31" s="25">
        <v>848100000</v>
      </c>
      <c r="DT31" s="25"/>
      <c r="DU31" s="25"/>
      <c r="DV31" s="25">
        <v>1.2589999999999999</v>
      </c>
      <c r="DW31" s="25">
        <v>1552</v>
      </c>
      <c r="DX31" s="25">
        <v>-1745</v>
      </c>
      <c r="DY31" s="25">
        <v>347200000000</v>
      </c>
      <c r="DZ31" s="25">
        <v>1.71</v>
      </c>
      <c r="EA31" s="25">
        <v>2.6219999999999999</v>
      </c>
      <c r="EB31" s="25"/>
      <c r="EC31" s="25"/>
      <c r="ED31" s="25">
        <v>2.971E-6</v>
      </c>
      <c r="EE31" s="25">
        <v>3.8060000000000001E-6</v>
      </c>
      <c r="EF31" s="25">
        <v>0.32850000000000001</v>
      </c>
      <c r="EG31" s="25">
        <v>0.14499999999999999</v>
      </c>
      <c r="EH31" s="25">
        <v>381.7</v>
      </c>
      <c r="EI31" s="25">
        <v>300.39999999999998</v>
      </c>
      <c r="EJ31" s="25">
        <v>127.2</v>
      </c>
      <c r="EK31" s="25">
        <v>2.2330000000000001</v>
      </c>
      <c r="EL31" s="25">
        <v>3473</v>
      </c>
      <c r="EM31" s="25">
        <v>438.7</v>
      </c>
      <c r="EN31" s="25">
        <v>4.283E-4</v>
      </c>
      <c r="EO31" s="25"/>
      <c r="EP31" s="25"/>
      <c r="EQ31" s="25">
        <v>0.1832</v>
      </c>
      <c r="ER31" s="25">
        <v>0.28799999999999998</v>
      </c>
      <c r="ES31" s="25">
        <v>0.49309999999999998</v>
      </c>
      <c r="ET31" s="25">
        <v>2.0930000000000001E-2</v>
      </c>
      <c r="EU31" s="25"/>
      <c r="EV31" s="25"/>
      <c r="EW31" s="25">
        <v>3.0069999999999997E-8</v>
      </c>
      <c r="EX31" s="25">
        <v>2.0330000000000001E-8</v>
      </c>
      <c r="EY31" s="26">
        <f t="shared" si="11"/>
        <v>20.330000000000002</v>
      </c>
      <c r="EZ31" s="25">
        <v>1.184E-8</v>
      </c>
      <c r="FA31" s="25">
        <v>4.8239999999999999E-9</v>
      </c>
      <c r="FB31" s="25">
        <v>1.7329999999999999E-9</v>
      </c>
      <c r="FC31" s="1"/>
      <c r="FD31" s="25">
        <f t="shared" si="9"/>
        <v>30.069999999999997</v>
      </c>
      <c r="FE31" s="25">
        <f t="shared" si="9"/>
        <v>20.330000000000002</v>
      </c>
      <c r="FF31" s="25">
        <f t="shared" si="10"/>
        <v>11.84</v>
      </c>
      <c r="FG31" s="25">
        <f t="shared" si="10"/>
        <v>4.8239999999999998</v>
      </c>
      <c r="FH31" s="25">
        <f t="shared" si="10"/>
        <v>1.7329999999999999</v>
      </c>
    </row>
    <row r="32" spans="1:164" ht="15" x14ac:dyDescent="0.15">
      <c r="A32" s="1" t="s">
        <v>211</v>
      </c>
      <c r="B32" s="1">
        <v>70</v>
      </c>
      <c r="C32" s="1" t="s">
        <v>119</v>
      </c>
      <c r="D32" s="1">
        <v>6</v>
      </c>
      <c r="E32" s="1" t="s">
        <v>112</v>
      </c>
      <c r="F32" s="1" t="s">
        <v>113</v>
      </c>
      <c r="G32" s="1" t="s">
        <v>181</v>
      </c>
      <c r="H32" s="1" t="s">
        <v>116</v>
      </c>
      <c r="I32" s="1" t="s">
        <v>116</v>
      </c>
      <c r="J32" s="6">
        <v>255.40000000000003</v>
      </c>
      <c r="K32" s="6">
        <v>50.8</v>
      </c>
      <c r="L32" s="23">
        <f t="shared" si="0"/>
        <v>19.890368050117459</v>
      </c>
      <c r="M32" s="6">
        <v>62</v>
      </c>
      <c r="N32" s="23">
        <f t="shared" si="1"/>
        <v>24.275646045418949</v>
      </c>
      <c r="O32" s="6">
        <v>880</v>
      </c>
      <c r="P32" s="24">
        <f t="shared" si="2"/>
        <v>2.7117877321263873E-4</v>
      </c>
      <c r="Q32" s="24">
        <f t="shared" si="3"/>
        <v>2.9958473478782643E-4</v>
      </c>
      <c r="R32" s="1" t="s">
        <v>126</v>
      </c>
      <c r="S32" s="1" t="s">
        <v>145</v>
      </c>
      <c r="T32" s="1" t="s">
        <v>145</v>
      </c>
      <c r="U32" s="1"/>
      <c r="V32" s="28">
        <v>9.8241999999999994</v>
      </c>
      <c r="W32" s="28">
        <v>5.1356999999999999</v>
      </c>
      <c r="X32" s="19">
        <v>255.40000000000003</v>
      </c>
      <c r="Y32" s="19">
        <v>197.9</v>
      </c>
      <c r="Z32" s="19">
        <v>14.84</v>
      </c>
      <c r="AA32" s="4">
        <v>1.72E-2</v>
      </c>
      <c r="AB32" s="4"/>
      <c r="AC32" s="4"/>
      <c r="AD32" s="4">
        <v>0.2208</v>
      </c>
      <c r="AE32" s="4">
        <v>3.8449999999999998E-2</v>
      </c>
      <c r="AF32" s="4">
        <v>373.1</v>
      </c>
      <c r="AG32" s="4">
        <v>47.27</v>
      </c>
      <c r="AH32" s="4">
        <v>0.57410000000000005</v>
      </c>
      <c r="AI32" s="4">
        <v>1.693E-4</v>
      </c>
      <c r="AJ32" s="4">
        <v>0.85550000000000004</v>
      </c>
      <c r="AK32" s="4">
        <v>4.4150000000000002E-2</v>
      </c>
      <c r="AL32" s="4">
        <v>185.6</v>
      </c>
      <c r="AM32" s="4">
        <v>-397.5</v>
      </c>
      <c r="AN32" s="4">
        <v>-815600000</v>
      </c>
      <c r="AO32" s="4">
        <v>0.19</v>
      </c>
      <c r="AP32" s="4">
        <v>0.25829999999999997</v>
      </c>
      <c r="AQ32" s="4">
        <f t="shared" si="6"/>
        <v>258299.99999999997</v>
      </c>
      <c r="AR32" s="4">
        <f t="shared" si="6"/>
        <v>258299999999.99997</v>
      </c>
      <c r="AS32" s="4">
        <v>0.13830000000000001</v>
      </c>
      <c r="AT32" s="4">
        <v>5.5809999999999998E-2</v>
      </c>
      <c r="AU32" s="4">
        <v>398.8</v>
      </c>
      <c r="AV32" s="4">
        <v>341.3</v>
      </c>
      <c r="AW32" s="4">
        <v>65.959999999999994</v>
      </c>
      <c r="AX32" s="4">
        <v>6.5309999999999997</v>
      </c>
      <c r="AY32" s="4">
        <v>193</v>
      </c>
      <c r="AZ32" s="4">
        <v>408.9</v>
      </c>
      <c r="BA32" s="4">
        <v>3.055E-4</v>
      </c>
      <c r="BB32" s="4">
        <f t="shared" si="7"/>
        <v>1.0603899999999999E-2</v>
      </c>
      <c r="BC32" s="4">
        <f t="shared" si="8"/>
        <v>9.9999999999999998E-13</v>
      </c>
      <c r="BD32" s="4">
        <v>0.308</v>
      </c>
      <c r="BE32" s="4">
        <v>0.1857</v>
      </c>
      <c r="BF32" s="4">
        <v>0.377</v>
      </c>
      <c r="BG32" s="4">
        <v>4.47E-3</v>
      </c>
      <c r="BH32" s="19">
        <v>43.03</v>
      </c>
      <c r="BI32" s="19">
        <v>27.1</v>
      </c>
      <c r="BJ32" s="19">
        <v>16.39</v>
      </c>
      <c r="BK32" s="19">
        <v>6.8280000000000003</v>
      </c>
      <c r="BL32" s="19">
        <v>3.0150000000000001</v>
      </c>
      <c r="BO32" s="5">
        <v>1.331</v>
      </c>
      <c r="BP32" s="5">
        <v>0.23219999999999999</v>
      </c>
      <c r="BQ32" s="5">
        <v>343.9</v>
      </c>
      <c r="BR32" s="5">
        <v>368.1</v>
      </c>
      <c r="BS32" s="5">
        <v>0.57299999999999995</v>
      </c>
      <c r="BT32" s="5">
        <v>2.3119999999999999E-5</v>
      </c>
      <c r="BU32" s="5">
        <v>0.1168</v>
      </c>
      <c r="BV32" s="5">
        <v>6.0039999999999996</v>
      </c>
      <c r="BW32" s="5">
        <v>-146</v>
      </c>
      <c r="BX32" s="5">
        <v>-188.7</v>
      </c>
      <c r="BY32" s="5">
        <v>18570000000</v>
      </c>
      <c r="BZ32" s="5">
        <v>21.98</v>
      </c>
      <c r="CA32" s="5">
        <v>29.02</v>
      </c>
      <c r="CB32" s="5">
        <v>5.5350000000000001</v>
      </c>
      <c r="CC32" s="19">
        <v>9.3219999999999992</v>
      </c>
      <c r="CD32" s="19">
        <v>0.23230000000000001</v>
      </c>
      <c r="CE32" s="19">
        <v>0.1411</v>
      </c>
      <c r="CF32" s="19">
        <v>331.7</v>
      </c>
      <c r="CG32" s="19">
        <v>323.2</v>
      </c>
      <c r="CH32" s="19">
        <v>26.52</v>
      </c>
      <c r="CI32" s="19">
        <v>0.93059999999999998</v>
      </c>
      <c r="CJ32" s="19">
        <v>133.5</v>
      </c>
      <c r="CK32" s="19">
        <v>0.59375670456983487</v>
      </c>
      <c r="CL32" s="19">
        <v>0.308</v>
      </c>
      <c r="CM32" s="19">
        <v>0.18490000000000001</v>
      </c>
      <c r="CN32" s="19">
        <v>0.37959999999999999</v>
      </c>
      <c r="CO32" s="19">
        <v>9.2749999999999999E-2</v>
      </c>
      <c r="CR32" s="1">
        <v>69</v>
      </c>
      <c r="CS32" s="1">
        <v>22</v>
      </c>
      <c r="CT32" s="1"/>
      <c r="CU32" s="25">
        <v>2.5540000000000002E-7</v>
      </c>
      <c r="CV32" s="25">
        <v>1.9790000000000001E-4</v>
      </c>
      <c r="CW32" s="25">
        <v>1.484E-5</v>
      </c>
      <c r="CX32" s="25">
        <v>1.72E-2</v>
      </c>
      <c r="CY32" s="25"/>
      <c r="CZ32" s="25"/>
      <c r="DA32" s="25">
        <v>0.23250000000000001</v>
      </c>
      <c r="DB32" s="25">
        <v>3.789E-2</v>
      </c>
      <c r="DC32" s="25">
        <v>7.1179999999999995E-4</v>
      </c>
      <c r="DD32" s="25">
        <v>350.6</v>
      </c>
      <c r="DE32" s="25">
        <v>5.0779999999999998E-4</v>
      </c>
      <c r="DF32" s="25">
        <v>0.99629999999999996</v>
      </c>
      <c r="DG32" s="25">
        <v>191.9</v>
      </c>
      <c r="DH32" s="25">
        <v>49.46</v>
      </c>
      <c r="DI32" s="25">
        <v>0.58430000000000004</v>
      </c>
      <c r="DJ32" s="25">
        <v>1.8330000000000001E-4</v>
      </c>
      <c r="DK32" s="25">
        <v>0.92649999999999999</v>
      </c>
      <c r="DL32" s="25">
        <v>8.7620000000000005E-4</v>
      </c>
      <c r="DM32" s="25"/>
      <c r="DN32" s="25"/>
      <c r="DO32" s="25">
        <v>4.6059999999999999E-3</v>
      </c>
      <c r="DP32" s="25">
        <v>7.9000000000000001E-4</v>
      </c>
      <c r="DQ32" s="25">
        <v>1.077</v>
      </c>
      <c r="DR32" s="25">
        <v>5.5019999999999999E-8</v>
      </c>
      <c r="DS32" s="25">
        <v>6.8040000000000002E-3</v>
      </c>
      <c r="DT32" s="25"/>
      <c r="DU32" s="25"/>
      <c r="DV32" s="25">
        <v>9.8490000000000001E-3</v>
      </c>
      <c r="DW32" s="25">
        <v>44.56</v>
      </c>
      <c r="DX32" s="25">
        <v>-99.33</v>
      </c>
      <c r="DY32" s="25">
        <v>-10330000</v>
      </c>
      <c r="DZ32" s="25">
        <v>9.1219999999999996E-2</v>
      </c>
      <c r="EA32" s="25">
        <v>0.1245</v>
      </c>
      <c r="EB32" s="25"/>
      <c r="EC32" s="25"/>
      <c r="ED32" s="25">
        <v>5.3229999999999997E-6</v>
      </c>
      <c r="EE32" s="25">
        <v>9.5340000000000005E-6</v>
      </c>
      <c r="EF32" s="25">
        <v>6.973E-2</v>
      </c>
      <c r="EG32" s="25">
        <v>2.75E-2</v>
      </c>
      <c r="EH32" s="25">
        <v>203.4</v>
      </c>
      <c r="EI32" s="25">
        <v>179</v>
      </c>
      <c r="EJ32" s="25">
        <v>26.59</v>
      </c>
      <c r="EK32" s="25">
        <v>10.36</v>
      </c>
      <c r="EL32" s="25">
        <v>38.65</v>
      </c>
      <c r="EM32" s="25">
        <v>206</v>
      </c>
      <c r="EN32" s="25">
        <v>7.6440000000000007E-5</v>
      </c>
      <c r="EO32" s="25"/>
      <c r="EP32" s="25"/>
      <c r="EQ32" s="25">
        <v>0.20979999999999999</v>
      </c>
      <c r="ER32" s="25">
        <v>0.1208</v>
      </c>
      <c r="ES32" s="25">
        <v>0.249</v>
      </c>
      <c r="ET32" s="25">
        <v>2.0760000000000002E-3</v>
      </c>
      <c r="EU32" s="25"/>
      <c r="EV32" s="25"/>
      <c r="EW32" s="25">
        <v>2.545E-8</v>
      </c>
      <c r="EX32" s="25">
        <v>1.5209999999999999E-8</v>
      </c>
      <c r="EY32" s="26">
        <f t="shared" si="11"/>
        <v>15.209999999999999</v>
      </c>
      <c r="EZ32" s="25">
        <v>7.9059999999999998E-9</v>
      </c>
      <c r="FA32" s="25">
        <v>3.615E-9</v>
      </c>
      <c r="FB32" s="25">
        <v>1.719E-9</v>
      </c>
      <c r="FC32" s="1"/>
      <c r="FD32" s="25">
        <f t="shared" si="9"/>
        <v>25.45</v>
      </c>
      <c r="FE32" s="25">
        <f t="shared" si="9"/>
        <v>15.209999999999999</v>
      </c>
      <c r="FF32" s="25">
        <f t="shared" si="10"/>
        <v>7.9059999999999997</v>
      </c>
      <c r="FG32" s="25">
        <f t="shared" si="10"/>
        <v>3.6150000000000002</v>
      </c>
      <c r="FH32" s="25">
        <f t="shared" si="10"/>
        <v>1.7189999999999999</v>
      </c>
    </row>
    <row r="33" spans="1:164" ht="15" x14ac:dyDescent="0.15">
      <c r="A33" s="1" t="s">
        <v>211</v>
      </c>
      <c r="B33" s="1">
        <v>61</v>
      </c>
      <c r="C33" s="1" t="s">
        <v>105</v>
      </c>
      <c r="D33" s="1">
        <v>12</v>
      </c>
      <c r="E33" s="1" t="s">
        <v>164</v>
      </c>
      <c r="F33" s="1" t="s">
        <v>204</v>
      </c>
      <c r="G33" s="1" t="s">
        <v>181</v>
      </c>
      <c r="H33" s="1" t="s">
        <v>116</v>
      </c>
      <c r="I33" s="1" t="s">
        <v>116</v>
      </c>
      <c r="J33" s="6">
        <v>511.5</v>
      </c>
      <c r="K33" s="6">
        <v>104.2</v>
      </c>
      <c r="L33" s="23">
        <f t="shared" si="0"/>
        <v>20.371456500488762</v>
      </c>
      <c r="M33" s="6">
        <v>104.2</v>
      </c>
      <c r="N33" s="23">
        <f t="shared" si="1"/>
        <v>20.371456500488762</v>
      </c>
      <c r="O33" s="6">
        <v>1550</v>
      </c>
      <c r="P33" s="24">
        <f t="shared" si="2"/>
        <v>2.9263965896996033E-4</v>
      </c>
      <c r="Q33" s="24">
        <f t="shared" si="3"/>
        <v>2.9263965896996033E-4</v>
      </c>
      <c r="R33" s="1" t="s">
        <v>126</v>
      </c>
      <c r="S33" s="1" t="s">
        <v>145</v>
      </c>
      <c r="T33" s="1" t="s">
        <v>145</v>
      </c>
      <c r="U33" s="1"/>
      <c r="V33" s="28">
        <v>11.744</v>
      </c>
      <c r="W33" s="28">
        <v>6.7759999999999998</v>
      </c>
      <c r="X33" s="19">
        <v>511.5</v>
      </c>
      <c r="Y33" s="19">
        <v>301.2</v>
      </c>
      <c r="Z33" s="19">
        <v>24.76</v>
      </c>
      <c r="AA33" s="4">
        <v>2.0660000000000001E-2</v>
      </c>
      <c r="AB33" s="4"/>
      <c r="AC33" s="4"/>
      <c r="AD33" s="4">
        <v>6.1420000000000002E-2</v>
      </c>
      <c r="AE33" s="4">
        <v>3.2390000000000002E-2</v>
      </c>
      <c r="AF33" s="4">
        <v>117</v>
      </c>
      <c r="AG33" s="4">
        <v>14.12</v>
      </c>
      <c r="AH33" s="4">
        <v>0.18970000000000001</v>
      </c>
      <c r="AI33" s="4">
        <v>2.9779999999999997E-4</v>
      </c>
      <c r="AJ33" s="4">
        <v>0.98880000000000001</v>
      </c>
      <c r="AK33" s="4">
        <v>4.1809999999999998E-3</v>
      </c>
      <c r="AL33" s="4">
        <v>18.329999999999998</v>
      </c>
      <c r="AM33" s="4">
        <v>-41.6</v>
      </c>
      <c r="AN33" s="4">
        <v>83330000</v>
      </c>
      <c r="AO33" s="4">
        <v>5.4710000000000002E-2</v>
      </c>
      <c r="AP33" s="4">
        <v>6.7080000000000001E-2</v>
      </c>
      <c r="AQ33" s="4">
        <f t="shared" si="6"/>
        <v>67080</v>
      </c>
      <c r="AR33" s="4">
        <f t="shared" si="6"/>
        <v>67080000000</v>
      </c>
      <c r="AS33" s="4">
        <v>0.1105</v>
      </c>
      <c r="AT33" s="4">
        <v>7.3279999999999998E-2</v>
      </c>
      <c r="AU33" s="4">
        <v>124.9</v>
      </c>
      <c r="AV33" s="4">
        <v>111.9</v>
      </c>
      <c r="AW33" s="4">
        <v>16.59</v>
      </c>
      <c r="AX33" s="4">
        <v>2.5750000000000002</v>
      </c>
      <c r="AY33" s="4">
        <v>32.770000000000003</v>
      </c>
      <c r="AZ33" s="4">
        <v>131.30000000000001</v>
      </c>
      <c r="BA33" s="4">
        <v>1.327E-4</v>
      </c>
      <c r="BB33" s="4">
        <f t="shared" si="7"/>
        <v>4.0091488E-3</v>
      </c>
      <c r="BC33" s="4">
        <f t="shared" si="8"/>
        <v>9.9999999999999998E-13</v>
      </c>
      <c r="BD33" s="4">
        <v>0.1454</v>
      </c>
      <c r="BE33" s="4">
        <v>9.0569999999999998E-2</v>
      </c>
      <c r="BF33" s="4">
        <v>0.18840000000000001</v>
      </c>
      <c r="BG33" s="4">
        <v>1.493E-3</v>
      </c>
      <c r="BH33" s="19">
        <v>37.36</v>
      </c>
      <c r="BI33" s="19">
        <v>20.82</v>
      </c>
      <c r="BJ33" s="19">
        <v>10.709999999999999</v>
      </c>
      <c r="BK33" s="19">
        <v>4.7090000000000005</v>
      </c>
      <c r="BL33" s="19">
        <v>1.7649999999999999</v>
      </c>
      <c r="BO33" s="5">
        <v>0.3548</v>
      </c>
      <c r="BP33" s="5">
        <v>0.1867</v>
      </c>
      <c r="BQ33" s="5">
        <v>113.9</v>
      </c>
      <c r="BR33" s="5">
        <v>97.95</v>
      </c>
      <c r="BS33" s="5">
        <v>0.19</v>
      </c>
      <c r="BT33" s="5">
        <v>2.9020000000000001E-4</v>
      </c>
      <c r="BU33" s="5">
        <v>0.96360000000000001</v>
      </c>
      <c r="BV33" s="5">
        <v>0.77849999999999997</v>
      </c>
      <c r="BW33" s="5">
        <v>-17.190000000000001</v>
      </c>
      <c r="BX33" s="5">
        <v>-38.18</v>
      </c>
      <c r="BY33" s="5">
        <v>24800000000</v>
      </c>
      <c r="BZ33" s="5">
        <v>7.3310000000000004</v>
      </c>
      <c r="CA33" s="5">
        <v>9.3919999999999995</v>
      </c>
      <c r="CB33" s="5">
        <v>6.8460000000000001</v>
      </c>
      <c r="CC33" s="19">
        <v>17.93</v>
      </c>
      <c r="CD33" s="19">
        <v>0.12509999999999999</v>
      </c>
      <c r="CE33" s="19">
        <v>5.4609999999999999E-2</v>
      </c>
      <c r="CF33" s="19">
        <v>111.1</v>
      </c>
      <c r="CG33" s="19">
        <v>109.4</v>
      </c>
      <c r="CH33" s="19">
        <v>8.3699999999999992</v>
      </c>
      <c r="CI33" s="19">
        <v>1.012</v>
      </c>
      <c r="CJ33" s="19">
        <v>14.02</v>
      </c>
      <c r="CK33" s="19">
        <v>0.38181818181818183</v>
      </c>
      <c r="CL33" s="19">
        <v>0.1454</v>
      </c>
      <c r="CM33" s="19">
        <v>9.0569999999999998E-2</v>
      </c>
      <c r="CN33" s="19">
        <v>0.1885</v>
      </c>
      <c r="CO33" s="19">
        <v>3.7999999999999999E-2</v>
      </c>
      <c r="CR33" s="1">
        <v>22</v>
      </c>
      <c r="CS33" s="1">
        <v>12</v>
      </c>
      <c r="CT33" s="1"/>
      <c r="CU33" s="25">
        <v>5.1149999999999999E-7</v>
      </c>
      <c r="CV33" s="25">
        <v>3.012E-4</v>
      </c>
      <c r="CW33" s="25">
        <v>2.476E-5</v>
      </c>
      <c r="CX33" s="25">
        <v>2.0660000000000001E-2</v>
      </c>
      <c r="CY33" s="25"/>
      <c r="CZ33" s="25"/>
      <c r="DA33" s="25">
        <v>6.4949999999999994E-2</v>
      </c>
      <c r="DB33" s="25">
        <v>3.2039999999999999E-2</v>
      </c>
      <c r="DC33" s="25">
        <v>6.3150000000000001E-4</v>
      </c>
      <c r="DD33" s="25">
        <v>163.19999999999999</v>
      </c>
      <c r="DE33" s="25">
        <v>4.927E-4</v>
      </c>
      <c r="DF33" s="25">
        <v>0.99709999999999999</v>
      </c>
      <c r="DG33" s="25">
        <v>61.94</v>
      </c>
      <c r="DH33" s="25">
        <v>14.84</v>
      </c>
      <c r="DI33" s="25">
        <v>0.1943</v>
      </c>
      <c r="DJ33" s="25">
        <v>2.9710000000000001E-4</v>
      </c>
      <c r="DK33" s="25">
        <v>0.98650000000000004</v>
      </c>
      <c r="DL33" s="25">
        <v>6.2540000000000002E-4</v>
      </c>
      <c r="DM33" s="25"/>
      <c r="DN33" s="25"/>
      <c r="DO33" s="25">
        <v>1.5659999999999999E-3</v>
      </c>
      <c r="DP33" s="25">
        <v>5.239E-4</v>
      </c>
      <c r="DQ33" s="25">
        <v>3.0209999999999998E-9</v>
      </c>
      <c r="DR33" s="25">
        <v>6.8580000000000002E-6</v>
      </c>
      <c r="DS33" s="25">
        <v>1236000</v>
      </c>
      <c r="DT33" s="25"/>
      <c r="DU33" s="25"/>
      <c r="DV33" s="25">
        <v>8.4929999999999999E-4</v>
      </c>
      <c r="DW33" s="25">
        <v>3.3340000000000001</v>
      </c>
      <c r="DX33" s="25">
        <v>-7.68</v>
      </c>
      <c r="DY33" s="25">
        <v>1959000</v>
      </c>
      <c r="DZ33" s="25">
        <v>2.716E-2</v>
      </c>
      <c r="EA33" s="25">
        <v>3.3340000000000002E-2</v>
      </c>
      <c r="EB33" s="25"/>
      <c r="EC33" s="25"/>
      <c r="ED33" s="25">
        <v>9.2250000000000006E-6</v>
      </c>
      <c r="EE33" s="25">
        <v>1.556E-5</v>
      </c>
      <c r="EF33" s="25">
        <v>6.3519999999999993E-2</v>
      </c>
      <c r="EG33" s="25">
        <v>4.2869999999999998E-2</v>
      </c>
      <c r="EH33" s="25">
        <v>65.05</v>
      </c>
      <c r="EI33" s="25">
        <v>60.05</v>
      </c>
      <c r="EJ33" s="25">
        <v>6.1639999999999997</v>
      </c>
      <c r="EK33" s="25">
        <v>2.8929999999999998</v>
      </c>
      <c r="EL33" s="25">
        <v>7.0620000000000003</v>
      </c>
      <c r="EM33" s="25">
        <v>67.180000000000007</v>
      </c>
      <c r="EN33" s="25">
        <v>3.9369999999999997E-5</v>
      </c>
      <c r="EO33" s="25"/>
      <c r="EP33" s="25"/>
      <c r="EQ33" s="25">
        <v>9.0829999999999994E-2</v>
      </c>
      <c r="ER33" s="25">
        <v>5.645E-2</v>
      </c>
      <c r="ES33" s="25">
        <v>0.1177</v>
      </c>
      <c r="ET33" s="25">
        <v>6.4539999999999997E-4</v>
      </c>
      <c r="EU33" s="25"/>
      <c r="EV33" s="25"/>
      <c r="EW33" s="25">
        <v>1.815E-8</v>
      </c>
      <c r="EX33" s="25">
        <v>9.2259999999999994E-9</v>
      </c>
      <c r="EY33" s="26">
        <f t="shared" si="11"/>
        <v>9.2259999999999991</v>
      </c>
      <c r="EZ33" s="25">
        <v>5.6040000000000001E-9</v>
      </c>
      <c r="FA33" s="25">
        <v>3.0819999999999999E-9</v>
      </c>
      <c r="FB33" s="27">
        <v>0</v>
      </c>
      <c r="FC33" s="1"/>
      <c r="FD33" s="25">
        <f t="shared" si="9"/>
        <v>18.150000000000002</v>
      </c>
      <c r="FE33" s="25">
        <f t="shared" si="9"/>
        <v>9.2259999999999991</v>
      </c>
      <c r="FF33" s="25">
        <f t="shared" si="10"/>
        <v>5.6040000000000001</v>
      </c>
      <c r="FG33" s="25">
        <f t="shared" si="10"/>
        <v>3.0819999999999999</v>
      </c>
      <c r="FH33" s="25">
        <f t="shared" si="10"/>
        <v>0</v>
      </c>
    </row>
    <row r="34" spans="1:164" ht="15" x14ac:dyDescent="0.15">
      <c r="A34" s="1" t="s">
        <v>211</v>
      </c>
      <c r="B34" s="1">
        <v>76</v>
      </c>
      <c r="C34" s="1" t="s">
        <v>119</v>
      </c>
      <c r="D34" s="1">
        <v>12</v>
      </c>
      <c r="E34" s="1" t="s">
        <v>205</v>
      </c>
      <c r="F34" s="1" t="s">
        <v>206</v>
      </c>
      <c r="G34" s="1" t="s">
        <v>181</v>
      </c>
      <c r="H34" s="1" t="s">
        <v>116</v>
      </c>
      <c r="I34" s="1" t="s">
        <v>116</v>
      </c>
      <c r="J34" s="6">
        <v>146.70000000000002</v>
      </c>
      <c r="K34" s="6">
        <v>28.6</v>
      </c>
      <c r="L34" s="23">
        <f t="shared" si="0"/>
        <v>19.495569188820721</v>
      </c>
      <c r="M34" s="6">
        <v>36.200000000000003</v>
      </c>
      <c r="N34" s="23">
        <f t="shared" si="1"/>
        <v>24.676209952283571</v>
      </c>
      <c r="O34" s="6">
        <v>580</v>
      </c>
      <c r="P34" s="24">
        <f t="shared" si="2"/>
        <v>2.5063065633520228E-4</v>
      </c>
      <c r="Q34" s="24">
        <f t="shared" si="3"/>
        <v>2.8197165937783673E-4</v>
      </c>
      <c r="R34" s="1" t="s">
        <v>111</v>
      </c>
      <c r="S34" s="1" t="s">
        <v>145</v>
      </c>
      <c r="T34" s="1" t="s">
        <v>145</v>
      </c>
      <c r="U34" s="1"/>
      <c r="V34" s="28">
        <v>6.9425999999999997</v>
      </c>
      <c r="W34" s="28">
        <v>5.8367000000000004</v>
      </c>
      <c r="X34" s="19">
        <v>146.70000000000002</v>
      </c>
      <c r="Y34" s="19">
        <v>127.69999999999999</v>
      </c>
      <c r="Z34" s="19">
        <v>17.329999999999998</v>
      </c>
      <c r="AA34" s="4">
        <v>8.4650000000000003E-3</v>
      </c>
      <c r="AB34" s="4"/>
      <c r="AC34" s="4"/>
      <c r="AD34" s="4">
        <v>0.54459999999999997</v>
      </c>
      <c r="AE34" s="4">
        <v>5.6980000000000003E-2</v>
      </c>
      <c r="AF34" s="4">
        <v>351</v>
      </c>
      <c r="AG34" s="4">
        <v>119.8</v>
      </c>
      <c r="AH34" s="4">
        <v>0.95579999999999998</v>
      </c>
      <c r="AI34" s="4">
        <v>1.011E-4</v>
      </c>
      <c r="AJ34" s="4">
        <v>0.79149999999999998</v>
      </c>
      <c r="AK34" s="4">
        <v>8.2669999999999993E-2</v>
      </c>
      <c r="AL34" s="4">
        <v>160</v>
      </c>
      <c r="AM34" s="4">
        <v>-238.5</v>
      </c>
      <c r="AN34" s="4">
        <v>731100000</v>
      </c>
      <c r="AO34" s="4">
        <v>0.58040000000000003</v>
      </c>
      <c r="AP34" s="4">
        <v>0.72199999999999998</v>
      </c>
      <c r="AQ34" s="4">
        <f t="shared" si="6"/>
        <v>722000</v>
      </c>
      <c r="AR34" s="4">
        <f t="shared" si="6"/>
        <v>722000000000</v>
      </c>
      <c r="AS34" s="4">
        <v>0.1588</v>
      </c>
      <c r="AT34" s="4">
        <v>0.13220000000000001</v>
      </c>
      <c r="AU34" s="4">
        <v>385.7</v>
      </c>
      <c r="AV34" s="4">
        <v>317.60000000000002</v>
      </c>
      <c r="AW34" s="4">
        <v>72.17</v>
      </c>
      <c r="AX34" s="4">
        <v>5.4169999999999998</v>
      </c>
      <c r="AY34" s="4">
        <v>738.3</v>
      </c>
      <c r="AZ34" s="4">
        <v>399</v>
      </c>
      <c r="BA34" s="4">
        <v>5.9889999999999997E-4</v>
      </c>
      <c r="BB34" s="4">
        <f t="shared" si="7"/>
        <v>7.6728880000000013E-2</v>
      </c>
      <c r="BC34" s="4">
        <f t="shared" si="8"/>
        <v>9.9999999999999998E-13</v>
      </c>
      <c r="BD34" s="4">
        <v>0.2898</v>
      </c>
      <c r="BE34" s="4">
        <v>0.54330000000000001</v>
      </c>
      <c r="BF34" s="4">
        <v>0.42209999999999998</v>
      </c>
      <c r="BG34" s="4">
        <v>1.098E-2</v>
      </c>
      <c r="BH34" s="19">
        <v>91.15</v>
      </c>
      <c r="BI34" s="19">
        <v>56.54</v>
      </c>
      <c r="BJ34" s="19">
        <v>26.13</v>
      </c>
      <c r="BK34" s="19">
        <v>6.7960000000000003</v>
      </c>
      <c r="BL34" s="19">
        <v>3.2439999999999998</v>
      </c>
      <c r="BO34" s="5">
        <v>4.45</v>
      </c>
      <c r="BP34" s="5">
        <v>0.47510000000000002</v>
      </c>
      <c r="BQ34" s="5">
        <v>359.9</v>
      </c>
      <c r="BR34" s="5">
        <v>1231</v>
      </c>
      <c r="BS34" s="5">
        <v>0.93679999999999997</v>
      </c>
      <c r="BT34" s="5">
        <v>3.4589999999999998E-6</v>
      </c>
      <c r="BU34" s="5">
        <v>2.708E-2</v>
      </c>
      <c r="BV34" s="5">
        <v>23.47</v>
      </c>
      <c r="BW34" s="5">
        <v>-1457</v>
      </c>
      <c r="BX34" s="5">
        <v>-298.8</v>
      </c>
      <c r="BY34" s="5">
        <v>2457000000000</v>
      </c>
      <c r="BZ34" s="5">
        <v>53.66</v>
      </c>
      <c r="CA34" s="5">
        <v>66.349999999999994</v>
      </c>
      <c r="CB34" s="5">
        <v>9.15</v>
      </c>
      <c r="CC34" s="19">
        <v>8.1850000000000005</v>
      </c>
      <c r="CD34" s="19">
        <v>0.30959999999999999</v>
      </c>
      <c r="CE34" s="19">
        <v>0.23419999999999999</v>
      </c>
      <c r="CF34" s="19">
        <v>372.9</v>
      </c>
      <c r="CG34" s="19">
        <v>315.5</v>
      </c>
      <c r="CH34" s="19">
        <v>79.03</v>
      </c>
      <c r="CI34" s="19">
        <v>1.5609999999999999</v>
      </c>
      <c r="CJ34" s="19">
        <v>1526</v>
      </c>
      <c r="CK34" s="19">
        <v>1.1178985949908369</v>
      </c>
      <c r="CL34" s="19">
        <v>0.2898</v>
      </c>
      <c r="CM34" s="19">
        <v>0.53559999999999997</v>
      </c>
      <c r="CN34" s="19">
        <v>0.41610000000000003</v>
      </c>
      <c r="CO34" s="19">
        <v>0.1827</v>
      </c>
      <c r="CR34" s="1">
        <v>27</v>
      </c>
      <c r="CS34" s="1">
        <v>28</v>
      </c>
      <c r="CT34" s="1"/>
      <c r="CU34" s="25">
        <v>1.4670000000000001E-7</v>
      </c>
      <c r="CV34" s="25">
        <v>1.2769999999999999E-4</v>
      </c>
      <c r="CW34" s="25">
        <v>1.7329999999999998E-5</v>
      </c>
      <c r="CX34" s="25">
        <v>8.4650000000000003E-3</v>
      </c>
      <c r="CY34" s="25"/>
      <c r="CZ34" s="25"/>
      <c r="DA34" s="25">
        <v>0.57179999999999997</v>
      </c>
      <c r="DB34" s="25">
        <v>5.5669999999999997E-2</v>
      </c>
      <c r="DC34" s="25">
        <v>1.126E-4</v>
      </c>
      <c r="DD34" s="25">
        <v>658.9</v>
      </c>
      <c r="DE34" s="25">
        <v>3.2140000000000001E-4</v>
      </c>
      <c r="DF34" s="25">
        <v>0.99970000000000003</v>
      </c>
      <c r="DG34" s="25">
        <v>185.1</v>
      </c>
      <c r="DH34" s="25">
        <v>125.7</v>
      </c>
      <c r="DI34" s="25">
        <v>0.98109999999999997</v>
      </c>
      <c r="DJ34" s="25">
        <v>1.0509999999999999E-4</v>
      </c>
      <c r="DK34" s="25">
        <v>0.82279999999999998</v>
      </c>
      <c r="DL34" s="25">
        <v>1.3309999999999999E-3</v>
      </c>
      <c r="DM34" s="25"/>
      <c r="DN34" s="25"/>
      <c r="DO34" s="25">
        <v>1.137E-2</v>
      </c>
      <c r="DP34" s="25">
        <v>1.5779999999999999E-4</v>
      </c>
      <c r="DQ34" s="25">
        <v>1.07E-8</v>
      </c>
      <c r="DR34" s="25">
        <v>4.9520000000000004E-7</v>
      </c>
      <c r="DS34" s="25">
        <v>2033000</v>
      </c>
      <c r="DT34" s="25"/>
      <c r="DU34" s="25"/>
      <c r="DV34" s="25">
        <v>1.9879999999999998E-2</v>
      </c>
      <c r="DW34" s="25">
        <v>46</v>
      </c>
      <c r="DX34" s="25">
        <v>-69.62</v>
      </c>
      <c r="DY34" s="25">
        <v>-26820000</v>
      </c>
      <c r="DZ34" s="25">
        <v>0.19020000000000001</v>
      </c>
      <c r="EA34" s="25">
        <v>0.25140000000000001</v>
      </c>
      <c r="EB34" s="25"/>
      <c r="EC34" s="25"/>
      <c r="ED34" s="25">
        <v>9.0680000000000003E-6</v>
      </c>
      <c r="EE34" s="25">
        <v>8.2709999999999992E-6</v>
      </c>
      <c r="EF34" s="25">
        <v>9.7259999999999999E-2</v>
      </c>
      <c r="EG34" s="25">
        <v>8.6629999999999999E-2</v>
      </c>
      <c r="EH34" s="25">
        <v>201.9</v>
      </c>
      <c r="EI34" s="25">
        <v>171.1</v>
      </c>
      <c r="EJ34" s="25">
        <v>31.82</v>
      </c>
      <c r="EK34" s="25">
        <v>6.37</v>
      </c>
      <c r="EL34" s="25">
        <v>191.3</v>
      </c>
      <c r="EM34" s="25">
        <v>206.9</v>
      </c>
      <c r="EN34" s="25">
        <v>1.8249999999999999E-4</v>
      </c>
      <c r="EO34" s="25"/>
      <c r="EP34" s="25"/>
      <c r="EQ34" s="25">
        <v>0.19739999999999999</v>
      </c>
      <c r="ER34" s="25">
        <v>0.36470000000000002</v>
      </c>
      <c r="ES34" s="25">
        <v>0.28349999999999997</v>
      </c>
      <c r="ET34" s="25">
        <v>5.4079999999999996E-3</v>
      </c>
      <c r="EU34" s="25"/>
      <c r="EV34" s="25"/>
      <c r="EW34" s="25">
        <v>5.5229999999999999E-8</v>
      </c>
      <c r="EX34" s="25">
        <v>2.5790000000000001E-8</v>
      </c>
      <c r="EY34" s="26">
        <f t="shared" si="11"/>
        <v>25.790000000000003</v>
      </c>
      <c r="EZ34" s="25">
        <v>9.5900000000000002E-9</v>
      </c>
      <c r="FA34" s="25">
        <v>3.867E-9</v>
      </c>
      <c r="FB34" s="25">
        <v>1.5549999999999999E-9</v>
      </c>
      <c r="FC34" s="1"/>
      <c r="FD34" s="25">
        <f t="shared" si="9"/>
        <v>55.23</v>
      </c>
      <c r="FE34" s="25">
        <f t="shared" si="9"/>
        <v>25.790000000000003</v>
      </c>
      <c r="FF34" s="25">
        <f t="shared" si="10"/>
        <v>9.59</v>
      </c>
      <c r="FG34" s="25">
        <f t="shared" si="10"/>
        <v>3.867</v>
      </c>
      <c r="FH34" s="25">
        <f t="shared" si="10"/>
        <v>1.5549999999999999</v>
      </c>
    </row>
    <row r="35" spans="1:164" ht="15" x14ac:dyDescent="0.15">
      <c r="A35" s="1" t="s">
        <v>211</v>
      </c>
      <c r="B35" s="1">
        <v>58</v>
      </c>
      <c r="C35" s="1" t="s">
        <v>119</v>
      </c>
      <c r="D35" s="1">
        <v>12</v>
      </c>
      <c r="E35" s="1" t="s">
        <v>121</v>
      </c>
      <c r="F35" s="1" t="s">
        <v>107</v>
      </c>
      <c r="G35" s="1" t="s">
        <v>181</v>
      </c>
      <c r="H35" s="1" t="s">
        <v>139</v>
      </c>
      <c r="I35" s="1" t="s">
        <v>139</v>
      </c>
      <c r="J35" s="1">
        <v>193.1</v>
      </c>
      <c r="K35" s="6">
        <v>25.9</v>
      </c>
      <c r="L35" s="8">
        <f t="shared" si="0"/>
        <v>13.412739513205594</v>
      </c>
      <c r="M35" s="6">
        <v>35.5</v>
      </c>
      <c r="N35" s="8">
        <f t="shared" si="1"/>
        <v>18.384256861729675</v>
      </c>
      <c r="O35" s="6">
        <v>570</v>
      </c>
      <c r="P35" s="11">
        <f t="shared" si="2"/>
        <v>2.405900297377423E-4</v>
      </c>
      <c r="Q35" s="11">
        <f t="shared" si="3"/>
        <v>2.8167086035382896E-4</v>
      </c>
      <c r="R35" s="1" t="s">
        <v>111</v>
      </c>
      <c r="S35" s="1" t="s">
        <v>145</v>
      </c>
      <c r="T35" s="1" t="s">
        <v>145</v>
      </c>
      <c r="U35" s="1"/>
      <c r="V35" s="4">
        <v>8.59</v>
      </c>
      <c r="W35" s="4">
        <v>5.09</v>
      </c>
      <c r="X35" s="19">
        <v>193.1</v>
      </c>
      <c r="Y35" s="19">
        <v>156.19999999999999</v>
      </c>
      <c r="Z35" s="19">
        <v>19.46</v>
      </c>
      <c r="AA35" s="4">
        <v>9.9220000000000003E-3</v>
      </c>
      <c r="AB35" s="4"/>
      <c r="AC35" s="4"/>
      <c r="AD35" s="4">
        <v>0.96640000000000004</v>
      </c>
      <c r="AE35" s="4">
        <v>8.2989999999999994E-2</v>
      </c>
      <c r="AF35" s="4">
        <v>551.1</v>
      </c>
      <c r="AG35" s="4">
        <v>229.7</v>
      </c>
      <c r="AH35" s="4">
        <v>1.1639999999999999</v>
      </c>
      <c r="AI35" s="4">
        <v>1.1730000000000001E-4</v>
      </c>
      <c r="AJ35" s="4">
        <v>0.75119999999999998</v>
      </c>
      <c r="AK35" s="4">
        <v>0.48349999999999999</v>
      </c>
      <c r="AL35" s="4">
        <v>2171</v>
      </c>
      <c r="AM35" s="4">
        <v>-3013</v>
      </c>
      <c r="AN35" s="4">
        <v>-2896000000000</v>
      </c>
      <c r="AO35" s="4">
        <v>0.63700000000000001</v>
      </c>
      <c r="AP35" s="4">
        <v>0.91320000000000001</v>
      </c>
      <c r="AQ35" s="4">
        <f t="shared" si="6"/>
        <v>913200</v>
      </c>
      <c r="AR35" s="4">
        <f t="shared" si="6"/>
        <v>913200000000</v>
      </c>
      <c r="AS35" s="4">
        <v>0.35099999999999998</v>
      </c>
      <c r="AT35" s="4">
        <v>0.12920000000000001</v>
      </c>
      <c r="AU35" s="4">
        <v>621.6</v>
      </c>
      <c r="AV35" s="4">
        <v>471.4</v>
      </c>
      <c r="AW35" s="4">
        <v>206.4</v>
      </c>
      <c r="AX35" s="4">
        <v>3.1739999999999999</v>
      </c>
      <c r="AY35" s="4">
        <v>2588</v>
      </c>
      <c r="AZ35" s="4">
        <v>686.7</v>
      </c>
      <c r="BA35" s="4">
        <v>1.6620000000000001E-3</v>
      </c>
      <c r="BB35" s="4">
        <f t="shared" si="7"/>
        <v>8.230040000000001E-2</v>
      </c>
      <c r="BC35" s="4">
        <f t="shared" si="8"/>
        <v>9.9999999999999998E-13</v>
      </c>
      <c r="BD35" s="4">
        <v>0.27929999999999999</v>
      </c>
      <c r="BE35" s="4">
        <v>0.43290000000000001</v>
      </c>
      <c r="BF35" s="4">
        <v>0.5917</v>
      </c>
      <c r="BG35" s="4">
        <v>2.46E-2</v>
      </c>
      <c r="BH35" s="19">
        <v>131.6</v>
      </c>
      <c r="BI35" s="19">
        <v>93.7</v>
      </c>
      <c r="BJ35" s="19">
        <v>62.44</v>
      </c>
      <c r="BK35" s="19">
        <v>31.1</v>
      </c>
      <c r="BL35" s="19">
        <v>12.08</v>
      </c>
      <c r="BO35" s="5">
        <v>4.4539999999999997</v>
      </c>
      <c r="BP35" s="5">
        <v>0.38219999999999998</v>
      </c>
      <c r="BQ35" s="5">
        <v>504.3</v>
      </c>
      <c r="BR35" s="5">
        <v>1242</v>
      </c>
      <c r="BS35" s="5">
        <v>1.165</v>
      </c>
      <c r="BT35" s="5">
        <v>1.892E-7</v>
      </c>
      <c r="BU35" s="5">
        <v>1.2110000000000001E-3</v>
      </c>
      <c r="BV35" s="5">
        <v>36.909999999999997</v>
      </c>
      <c r="BW35" s="5">
        <v>-1865</v>
      </c>
      <c r="BX35" s="5">
        <v>-888.2</v>
      </c>
      <c r="BY35" s="5">
        <v>16710000000000</v>
      </c>
      <c r="BZ35" s="5">
        <v>58.02</v>
      </c>
      <c r="CA35" s="5">
        <v>74.42</v>
      </c>
      <c r="CB35" s="5">
        <v>6.4530000000000003</v>
      </c>
      <c r="CC35" s="19">
        <v>13.010000000000002</v>
      </c>
      <c r="CD35" s="19">
        <v>0.43780000000000002</v>
      </c>
      <c r="CE35" s="19">
        <v>0.2581</v>
      </c>
      <c r="CF35" s="19">
        <v>468.6</v>
      </c>
      <c r="CG35" s="19">
        <v>440.5</v>
      </c>
      <c r="CH35" s="19">
        <v>94.13</v>
      </c>
      <c r="CI35" s="19">
        <v>0.93010000000000004</v>
      </c>
      <c r="CJ35" s="19">
        <v>1377</v>
      </c>
      <c r="CK35" s="19">
        <v>0.49600307455803222</v>
      </c>
      <c r="CL35" s="19">
        <v>0.27929999999999999</v>
      </c>
      <c r="CM35" s="19">
        <v>0.43290000000000001</v>
      </c>
      <c r="CN35" s="19">
        <v>0.59060000000000001</v>
      </c>
      <c r="CO35" s="19">
        <v>0.21609999999999999</v>
      </c>
      <c r="CR35" s="1">
        <v>35</v>
      </c>
      <c r="CS35" s="1">
        <v>59</v>
      </c>
      <c r="CT35" s="1"/>
      <c r="CU35" s="25">
        <v>1.931E-7</v>
      </c>
      <c r="CV35" s="25">
        <v>1.562E-4</v>
      </c>
      <c r="CW35" s="25">
        <v>1.946E-5</v>
      </c>
      <c r="CX35" s="25">
        <v>9.9220000000000003E-3</v>
      </c>
      <c r="CY35" s="25"/>
      <c r="CZ35" s="25"/>
      <c r="DA35" s="25">
        <v>0.95330000000000004</v>
      </c>
      <c r="DB35" s="25">
        <v>7.6920000000000002E-2</v>
      </c>
      <c r="DC35" s="25">
        <v>1.7699999999999999E-4</v>
      </c>
      <c r="DD35" s="25">
        <v>1228</v>
      </c>
      <c r="DE35" s="25">
        <v>1.0640000000000001E-3</v>
      </c>
      <c r="DF35" s="25">
        <v>0.99929999999999997</v>
      </c>
      <c r="DG35" s="25">
        <v>292.39999999999998</v>
      </c>
      <c r="DH35" s="25">
        <v>224.9</v>
      </c>
      <c r="DI35" s="25">
        <v>1.2050000000000001</v>
      </c>
      <c r="DJ35" s="25">
        <v>1.1459999999999999E-4</v>
      </c>
      <c r="DK35" s="25">
        <v>0.73360000000000003</v>
      </c>
      <c r="DL35" s="25">
        <v>1.0039999999999999E-3</v>
      </c>
      <c r="DM35" s="25"/>
      <c r="DN35" s="25"/>
      <c r="DO35" s="25">
        <v>2.4060000000000002E-2</v>
      </c>
      <c r="DP35" s="25">
        <v>1.4440000000000001E-4</v>
      </c>
      <c r="DQ35" s="25">
        <v>6.8859999999999996E-9</v>
      </c>
      <c r="DR35" s="25">
        <v>1.6959999999999999E-6</v>
      </c>
      <c r="DS35" s="25">
        <v>6784000</v>
      </c>
      <c r="DT35" s="25"/>
      <c r="DU35" s="25"/>
      <c r="DV35" s="25">
        <v>0.1638</v>
      </c>
      <c r="DW35" s="25">
        <v>742.5</v>
      </c>
      <c r="DX35" s="25">
        <v>-1059</v>
      </c>
      <c r="DY35" s="25">
        <v>-102600000000</v>
      </c>
      <c r="DZ35" s="25">
        <v>0.36330000000000001</v>
      </c>
      <c r="EA35" s="25">
        <v>0.5252</v>
      </c>
      <c r="EB35" s="25"/>
      <c r="EC35" s="25"/>
      <c r="ED35" s="25">
        <v>6.9670000000000004E-6</v>
      </c>
      <c r="EE35" s="25">
        <v>1.2500000000000001E-5</v>
      </c>
      <c r="EF35" s="25">
        <v>0.20880000000000001</v>
      </c>
      <c r="EG35" s="25">
        <v>7.3450000000000001E-2</v>
      </c>
      <c r="EH35" s="25">
        <v>330</v>
      </c>
      <c r="EI35" s="25">
        <v>255</v>
      </c>
      <c r="EJ35" s="25">
        <v>95.14</v>
      </c>
      <c r="EK35" s="25">
        <v>4.133</v>
      </c>
      <c r="EL35" s="25">
        <v>716.9</v>
      </c>
      <c r="EM35" s="25">
        <v>353</v>
      </c>
      <c r="EN35" s="25">
        <v>5.1360000000000002E-4</v>
      </c>
      <c r="EO35" s="25"/>
      <c r="EP35" s="25"/>
      <c r="EQ35" s="25">
        <v>0.19020000000000001</v>
      </c>
      <c r="ER35" s="25">
        <v>0.29449999999999998</v>
      </c>
      <c r="ES35" s="25">
        <v>0.4037</v>
      </c>
      <c r="ET35" s="25">
        <v>1.3390000000000001E-2</v>
      </c>
      <c r="EU35" s="25"/>
      <c r="EV35" s="25"/>
      <c r="EW35" s="25">
        <v>9.5130000000000005E-8</v>
      </c>
      <c r="EX35" s="25">
        <v>6.3860000000000004E-8</v>
      </c>
      <c r="EY35" s="26">
        <f t="shared" si="11"/>
        <v>63.860000000000007</v>
      </c>
      <c r="EZ35" s="25">
        <v>3.9440000000000001E-8</v>
      </c>
      <c r="FA35" s="25">
        <v>1.383E-8</v>
      </c>
      <c r="FB35" s="25">
        <v>5.2270000000000003E-9</v>
      </c>
      <c r="FC35" s="1"/>
      <c r="FD35" s="25">
        <f t="shared" si="9"/>
        <v>95.13000000000001</v>
      </c>
      <c r="FE35" s="25">
        <f t="shared" si="9"/>
        <v>63.860000000000007</v>
      </c>
      <c r="FF35" s="25">
        <f t="shared" si="10"/>
        <v>39.44</v>
      </c>
      <c r="FG35" s="25">
        <f t="shared" si="10"/>
        <v>13.83</v>
      </c>
      <c r="FH35" s="25">
        <f t="shared" si="10"/>
        <v>5.2270000000000003</v>
      </c>
    </row>
    <row r="36" spans="1:164" ht="15" x14ac:dyDescent="0.15">
      <c r="A36" s="1" t="s">
        <v>211</v>
      </c>
      <c r="B36" s="1">
        <v>80</v>
      </c>
      <c r="C36" s="1" t="s">
        <v>105</v>
      </c>
      <c r="D36" s="1">
        <v>12</v>
      </c>
      <c r="E36" s="1" t="s">
        <v>164</v>
      </c>
      <c r="F36" s="1" t="s">
        <v>204</v>
      </c>
      <c r="G36" s="1" t="s">
        <v>181</v>
      </c>
      <c r="H36" s="1" t="s">
        <v>116</v>
      </c>
      <c r="I36" s="1" t="s">
        <v>116</v>
      </c>
      <c r="J36" s="6">
        <v>887.4</v>
      </c>
      <c r="K36" s="6">
        <v>139.69999999999999</v>
      </c>
      <c r="L36" s="8">
        <f t="shared" si="0"/>
        <v>15.742618886635112</v>
      </c>
      <c r="M36" s="6">
        <v>139.69999999999999</v>
      </c>
      <c r="N36" s="8">
        <f t="shared" si="1"/>
        <v>15.742618886635112</v>
      </c>
      <c r="O36" s="6">
        <v>2250</v>
      </c>
      <c r="P36" s="11">
        <f t="shared" si="2"/>
        <v>2.8123677919700843E-4</v>
      </c>
      <c r="Q36" s="11">
        <f t="shared" si="3"/>
        <v>2.8123677919700843E-4</v>
      </c>
      <c r="R36" s="1" t="s">
        <v>145</v>
      </c>
      <c r="S36" s="1" t="s">
        <v>145</v>
      </c>
      <c r="T36" s="1" t="s">
        <v>145</v>
      </c>
      <c r="U36" s="1"/>
      <c r="V36" s="1">
        <v>13.53</v>
      </c>
      <c r="W36" s="1">
        <v>11.17</v>
      </c>
      <c r="X36" s="19">
        <v>887.4</v>
      </c>
      <c r="Y36" s="19">
        <v>404.1</v>
      </c>
      <c r="Z36" s="19">
        <v>66.210000000000008</v>
      </c>
      <c r="AA36" s="4">
        <v>1.34E-2</v>
      </c>
      <c r="AB36" s="4"/>
      <c r="AC36" s="4"/>
      <c r="AD36" s="4">
        <v>0.23330000000000001</v>
      </c>
      <c r="AE36" s="4">
        <v>5.04E-2</v>
      </c>
      <c r="AF36" s="4">
        <v>365</v>
      </c>
      <c r="AG36" s="4">
        <v>56.55</v>
      </c>
      <c r="AH36" s="4">
        <v>0.46289999999999998</v>
      </c>
      <c r="AI36" s="4">
        <v>3.946E-4</v>
      </c>
      <c r="AJ36" s="4">
        <v>0.97660000000000002</v>
      </c>
      <c r="AK36" s="4">
        <v>5.042E-2</v>
      </c>
      <c r="AL36" s="4">
        <v>156.6</v>
      </c>
      <c r="AM36" s="4">
        <v>-288</v>
      </c>
      <c r="AN36" s="4">
        <v>16150000000</v>
      </c>
      <c r="AO36" s="4">
        <v>0.1346</v>
      </c>
      <c r="AP36" s="4">
        <v>0.18229999999999999</v>
      </c>
      <c r="AQ36" s="4">
        <f t="shared" si="6"/>
        <v>182300</v>
      </c>
      <c r="AR36" s="4">
        <f t="shared" si="6"/>
        <v>182300000000</v>
      </c>
      <c r="AS36" s="4">
        <v>0.16700000000000001</v>
      </c>
      <c r="AT36" s="4">
        <v>6.0850000000000001E-2</v>
      </c>
      <c r="AU36" s="4">
        <v>390.8</v>
      </c>
      <c r="AV36" s="4">
        <v>351.6</v>
      </c>
      <c r="AW36" s="4">
        <v>52</v>
      </c>
      <c r="AX36" s="4">
        <v>3.5310000000000001</v>
      </c>
      <c r="AY36" s="4">
        <v>194.9</v>
      </c>
      <c r="AZ36" s="4">
        <v>405.5</v>
      </c>
      <c r="BA36" s="4">
        <v>1.348E-3</v>
      </c>
      <c r="BB36" s="4">
        <f t="shared" si="7"/>
        <v>8.1904100000000004E-3</v>
      </c>
      <c r="BC36" s="4">
        <f t="shared" si="8"/>
        <v>9.9999999999999998E-13</v>
      </c>
      <c r="BD36" s="4">
        <v>0.1963</v>
      </c>
      <c r="BE36" s="4">
        <v>0.28839999999999999</v>
      </c>
      <c r="BF36" s="4">
        <v>0.3306</v>
      </c>
      <c r="BG36" s="4">
        <v>9.6640000000000007E-3</v>
      </c>
      <c r="BH36" s="19">
        <v>513.20000000000005</v>
      </c>
      <c r="BI36" s="19">
        <v>247.7</v>
      </c>
      <c r="BJ36" s="19">
        <v>97.37</v>
      </c>
      <c r="BK36" s="19">
        <v>26.029999999999998</v>
      </c>
      <c r="BL36" s="19">
        <v>7.7569999999999997</v>
      </c>
      <c r="BO36" s="5">
        <v>1.2849999999999999</v>
      </c>
      <c r="BP36" s="5">
        <v>0.2772</v>
      </c>
      <c r="BQ36" s="5">
        <v>359.8</v>
      </c>
      <c r="BR36" s="5">
        <v>357.1</v>
      </c>
      <c r="BS36" s="5">
        <v>0.46360000000000001</v>
      </c>
      <c r="BT36" s="5">
        <v>1.156E-4</v>
      </c>
      <c r="BU36" s="5">
        <v>0.28610000000000002</v>
      </c>
      <c r="BV36" s="5">
        <v>3.4119999999999999</v>
      </c>
      <c r="BW36" s="5">
        <v>-171</v>
      </c>
      <c r="BX36" s="5">
        <v>-82.11</v>
      </c>
      <c r="BY36" s="5">
        <v>6898000000000</v>
      </c>
      <c r="BZ36" s="5">
        <v>15.53</v>
      </c>
      <c r="CA36" s="5">
        <v>19.829999999999998</v>
      </c>
      <c r="CB36" s="5">
        <v>18.150000000000002</v>
      </c>
      <c r="CC36" s="19">
        <v>48.07</v>
      </c>
      <c r="CD36" s="19">
        <v>0.16350000000000001</v>
      </c>
      <c r="CE36" s="19">
        <v>7.3359999999999995E-2</v>
      </c>
      <c r="CF36" s="19">
        <v>353.9</v>
      </c>
      <c r="CG36" s="19">
        <v>353.5</v>
      </c>
      <c r="CH36" s="19">
        <v>11.63</v>
      </c>
      <c r="CI36" s="19">
        <v>0.82420000000000004</v>
      </c>
      <c r="CJ36" s="19">
        <v>38.909999999999997</v>
      </c>
      <c r="CK36" s="19">
        <v>0.37757437070938221</v>
      </c>
      <c r="CL36" s="19">
        <v>0.1963</v>
      </c>
      <c r="CM36" s="19">
        <v>0.28839999999999999</v>
      </c>
      <c r="CN36" s="19">
        <v>0.33100000000000002</v>
      </c>
      <c r="CO36" s="19">
        <v>7.6929999999999998E-2</v>
      </c>
      <c r="CR36" s="1">
        <v>26</v>
      </c>
      <c r="CS36" s="1">
        <v>15</v>
      </c>
      <c r="CT36" s="1"/>
      <c r="CU36" s="25">
        <v>8.8739999999999997E-7</v>
      </c>
      <c r="CV36" s="25">
        <v>4.0410000000000001E-4</v>
      </c>
      <c r="CW36" s="25">
        <v>6.6210000000000005E-5</v>
      </c>
      <c r="CX36" s="25">
        <v>1.34E-2</v>
      </c>
      <c r="CY36" s="1"/>
      <c r="CZ36" s="1"/>
      <c r="DA36" s="25">
        <v>0.2422</v>
      </c>
      <c r="DB36" s="25">
        <v>4.9500000000000002E-2</v>
      </c>
      <c r="DC36" s="25">
        <v>1.5320000000000001E-4</v>
      </c>
      <c r="DD36" s="25">
        <v>284</v>
      </c>
      <c r="DE36" s="25">
        <v>5.5130000000000001E-4</v>
      </c>
      <c r="DF36" s="25">
        <v>0.99890000000000001</v>
      </c>
      <c r="DG36" s="25">
        <v>185.6</v>
      </c>
      <c r="DH36" s="25">
        <v>58.55</v>
      </c>
      <c r="DI36" s="25">
        <v>0.4718</v>
      </c>
      <c r="DJ36" s="25">
        <v>3.9179999999999998E-4</v>
      </c>
      <c r="DK36" s="25">
        <v>0.96970000000000001</v>
      </c>
      <c r="DL36" s="25">
        <v>2.2179999999999999E-3</v>
      </c>
      <c r="DM36" s="25"/>
      <c r="DN36" s="1"/>
      <c r="DO36" s="25">
        <v>9.8930000000000008E-3</v>
      </c>
      <c r="DP36" s="25">
        <v>2.5270000000000002E-4</v>
      </c>
      <c r="DQ36" s="25">
        <v>0.63270000000000004</v>
      </c>
      <c r="DR36" s="25">
        <v>3.7170000000000003E-7</v>
      </c>
      <c r="DS36" s="25">
        <v>2.0320000000000001E-2</v>
      </c>
      <c r="DT36" s="25"/>
      <c r="DU36" s="1"/>
      <c r="DV36" s="25">
        <v>1.333E-2</v>
      </c>
      <c r="DW36" s="25">
        <v>44.59</v>
      </c>
      <c r="DX36" s="25">
        <v>-84.74</v>
      </c>
      <c r="DY36" s="25">
        <v>163500000</v>
      </c>
      <c r="DZ36" s="25">
        <v>6.6979999999999998E-2</v>
      </c>
      <c r="EA36" s="25">
        <v>9.1310000000000002E-2</v>
      </c>
      <c r="EB36" s="25"/>
      <c r="EC36" s="1"/>
      <c r="ED36" s="25">
        <v>2.0550000000000001E-5</v>
      </c>
      <c r="EE36" s="25">
        <v>4.5670000000000002E-5</v>
      </c>
      <c r="EF36" s="25">
        <v>9.665E-2</v>
      </c>
      <c r="EG36" s="25">
        <v>4.2000000000000003E-2</v>
      </c>
      <c r="EH36" s="25">
        <v>197.1</v>
      </c>
      <c r="EI36" s="25">
        <v>179.8</v>
      </c>
      <c r="EJ36" s="25">
        <v>21.33</v>
      </c>
      <c r="EK36" s="25">
        <v>4.3250000000000002</v>
      </c>
      <c r="EL36" s="25">
        <v>47.75</v>
      </c>
      <c r="EM36" s="25">
        <v>202.1</v>
      </c>
      <c r="EN36" s="25">
        <v>4.014E-4</v>
      </c>
      <c r="EO36" s="1"/>
      <c r="EP36" s="25"/>
      <c r="EQ36" s="25">
        <v>0.1227</v>
      </c>
      <c r="ER36" s="25">
        <v>0.18</v>
      </c>
      <c r="ES36" s="25">
        <v>0.20619999999999999</v>
      </c>
      <c r="ET36" s="25">
        <v>4.5490000000000001E-3</v>
      </c>
      <c r="EU36" s="25"/>
      <c r="EV36" s="25"/>
      <c r="EW36" s="25">
        <v>2.2469999999999999E-7</v>
      </c>
      <c r="EX36" s="25">
        <v>8.9850000000000001E-8</v>
      </c>
      <c r="EY36" s="26">
        <f t="shared" si="11"/>
        <v>89.85</v>
      </c>
      <c r="EZ36" s="25">
        <v>3.5719999999999998E-8</v>
      </c>
      <c r="FA36" s="25">
        <v>9.4300000000000007E-9</v>
      </c>
      <c r="FB36" s="25">
        <v>2.826E-9</v>
      </c>
      <c r="FC36" s="1"/>
      <c r="FD36" s="25">
        <f t="shared" si="9"/>
        <v>224.7</v>
      </c>
      <c r="FE36" s="25">
        <f t="shared" si="9"/>
        <v>89.85</v>
      </c>
      <c r="FF36" s="25">
        <f t="shared" si="10"/>
        <v>35.72</v>
      </c>
      <c r="FG36" s="25">
        <f t="shared" si="10"/>
        <v>9.4300000000000015</v>
      </c>
      <c r="FH36" s="25">
        <f t="shared" si="10"/>
        <v>2.8260000000000001</v>
      </c>
    </row>
    <row r="37" spans="1:164" ht="15" x14ac:dyDescent="0.15">
      <c r="A37" s="1" t="s">
        <v>211</v>
      </c>
      <c r="B37" s="1">
        <v>65</v>
      </c>
      <c r="C37" s="1" t="s">
        <v>105</v>
      </c>
      <c r="D37" s="1">
        <v>6</v>
      </c>
      <c r="E37" s="1" t="s">
        <v>106</v>
      </c>
      <c r="F37" s="1" t="s">
        <v>107</v>
      </c>
      <c r="G37" s="1" t="s">
        <v>108</v>
      </c>
      <c r="H37" s="1" t="s">
        <v>116</v>
      </c>
      <c r="I37" s="1" t="s">
        <v>116</v>
      </c>
      <c r="J37" s="6">
        <v>391.3</v>
      </c>
      <c r="K37" s="6">
        <v>92.2</v>
      </c>
      <c r="L37" s="8">
        <f t="shared" si="0"/>
        <v>23.562484027600306</v>
      </c>
      <c r="M37" s="6">
        <v>92.2</v>
      </c>
      <c r="N37" s="8">
        <f t="shared" si="1"/>
        <v>23.562484027600306</v>
      </c>
      <c r="O37" s="6">
        <v>980</v>
      </c>
      <c r="P37" s="11">
        <f t="shared" si="2"/>
        <v>3.46192451637494E-4</v>
      </c>
      <c r="Q37" s="11">
        <f t="shared" si="3"/>
        <v>3.46192451637494E-4</v>
      </c>
      <c r="R37" s="1" t="s">
        <v>126</v>
      </c>
      <c r="S37" s="1" t="s">
        <v>145</v>
      </c>
      <c r="T37" s="1" t="s">
        <v>145</v>
      </c>
      <c r="U37" s="1"/>
      <c r="V37" s="1">
        <v>11.58</v>
      </c>
      <c r="W37" s="1">
        <v>8.51</v>
      </c>
      <c r="X37" s="19">
        <v>391.3</v>
      </c>
      <c r="Y37" s="19">
        <v>235.5</v>
      </c>
      <c r="Z37" s="19">
        <v>42.35</v>
      </c>
      <c r="AA37" s="4">
        <v>9.2420000000000002E-3</v>
      </c>
      <c r="AB37" s="4"/>
      <c r="AC37" s="4"/>
      <c r="AD37" s="4">
        <v>1.282</v>
      </c>
      <c r="AE37" s="4">
        <v>8.9969999999999994E-2</v>
      </c>
      <c r="AF37" s="4">
        <v>1672</v>
      </c>
      <c r="AG37" s="4">
        <v>285.2</v>
      </c>
      <c r="AH37" s="4">
        <v>1.425</v>
      </c>
      <c r="AI37" s="4">
        <v>1.64E-4</v>
      </c>
      <c r="AJ37" s="4">
        <v>0.69610000000000005</v>
      </c>
      <c r="AK37" s="4">
        <v>0.79530000000000001</v>
      </c>
      <c r="AL37" s="4">
        <v>1312</v>
      </c>
      <c r="AM37" s="4">
        <v>-1373</v>
      </c>
      <c r="AN37" s="4">
        <v>1854000000</v>
      </c>
      <c r="AO37" s="4">
        <v>0.56089999999999995</v>
      </c>
      <c r="AP37" s="4">
        <v>0.80069999999999997</v>
      </c>
      <c r="AQ37" s="4">
        <f t="shared" si="6"/>
        <v>800700</v>
      </c>
      <c r="AR37" s="4">
        <f t="shared" si="6"/>
        <v>800700000000</v>
      </c>
      <c r="AS37" s="4">
        <v>0.28960000000000002</v>
      </c>
      <c r="AT37" s="4">
        <v>0.10390000000000001</v>
      </c>
      <c r="AU37" s="4">
        <v>1821</v>
      </c>
      <c r="AV37" s="4">
        <v>1550</v>
      </c>
      <c r="AW37" s="4">
        <v>310</v>
      </c>
      <c r="AX37" s="4">
        <v>7.0010000000000003</v>
      </c>
      <c r="AY37" s="4">
        <v>3712</v>
      </c>
      <c r="AZ37" s="4">
        <v>1865</v>
      </c>
      <c r="BA37" s="4">
        <v>8.7419999999999998E-3</v>
      </c>
      <c r="BB37" s="4">
        <f t="shared" si="7"/>
        <v>5.8277509999999998E-2</v>
      </c>
      <c r="BC37" s="4">
        <f t="shared" si="8"/>
        <v>9.9999999999999998E-13</v>
      </c>
      <c r="BD37" s="4">
        <v>0.28489999999999999</v>
      </c>
      <c r="BE37" s="4">
        <v>0.50790000000000002</v>
      </c>
      <c r="BF37" s="4">
        <v>0.75529999999999997</v>
      </c>
      <c r="BG37" s="4">
        <v>2.989E-2</v>
      </c>
      <c r="BH37" s="19">
        <v>382</v>
      </c>
      <c r="BI37" s="19">
        <v>322.5</v>
      </c>
      <c r="BJ37" s="19">
        <v>181.5</v>
      </c>
      <c r="BK37" s="19">
        <v>70.17</v>
      </c>
      <c r="BL37" s="19">
        <v>23.29</v>
      </c>
      <c r="BO37" s="5">
        <v>9.6820000000000004</v>
      </c>
      <c r="BP37" s="5">
        <v>0.57879999999999998</v>
      </c>
      <c r="BQ37" s="5">
        <v>1838</v>
      </c>
      <c r="BR37" s="5">
        <v>2481</v>
      </c>
      <c r="BS37" s="5">
        <v>1.673</v>
      </c>
      <c r="BT37" s="5">
        <v>5.9699999999999999E-8</v>
      </c>
      <c r="BU37" s="5">
        <v>2.5349999999999998E-4</v>
      </c>
      <c r="BV37" s="5">
        <v>129.5</v>
      </c>
      <c r="BW37" s="5">
        <v>-4869</v>
      </c>
      <c r="BX37" s="5">
        <v>75.08</v>
      </c>
      <c r="BY37" s="5">
        <v>100800000000000</v>
      </c>
      <c r="BZ37" s="5">
        <v>78.83</v>
      </c>
      <c r="CA37" s="5">
        <v>105.1</v>
      </c>
      <c r="CB37" s="5">
        <v>18.510000000000002</v>
      </c>
      <c r="CC37" s="19">
        <v>23.84</v>
      </c>
      <c r="CD37" s="19">
        <v>0.61470000000000002</v>
      </c>
      <c r="CE37" s="19">
        <v>0.45100000000000001</v>
      </c>
      <c r="CF37" s="19">
        <v>1747</v>
      </c>
      <c r="CG37" s="19">
        <v>1646</v>
      </c>
      <c r="CH37" s="19">
        <v>192.4</v>
      </c>
      <c r="CI37" s="19">
        <v>0.96419999999999995</v>
      </c>
      <c r="CJ37" s="19">
        <v>5592</v>
      </c>
      <c r="CK37" s="19">
        <v>0.77642617449664442</v>
      </c>
      <c r="CL37" s="19">
        <v>0.28489999999999999</v>
      </c>
      <c r="CM37" s="19">
        <v>0.50870000000000004</v>
      </c>
      <c r="CN37" s="19">
        <v>0.74970000000000003</v>
      </c>
      <c r="CO37" s="19">
        <v>0.45839999999999997</v>
      </c>
      <c r="CR37" s="1">
        <v>22</v>
      </c>
      <c r="CS37" s="1">
        <v>53</v>
      </c>
      <c r="CT37" s="1"/>
      <c r="CU37" s="25">
        <v>3.9130000000000002E-7</v>
      </c>
      <c r="CV37" s="25">
        <v>2.3550000000000001E-4</v>
      </c>
      <c r="CW37" s="25">
        <v>4.2349999999999999E-5</v>
      </c>
      <c r="CX37" s="25">
        <v>9.2420000000000002E-3</v>
      </c>
      <c r="CY37" s="25"/>
      <c r="CZ37" s="25"/>
      <c r="DA37" s="25">
        <v>1.3280000000000001</v>
      </c>
      <c r="DB37" s="25">
        <v>8.8340000000000002E-2</v>
      </c>
      <c r="DC37" s="25">
        <v>1.7129999999999999E-4</v>
      </c>
      <c r="DD37" s="25">
        <v>1820</v>
      </c>
      <c r="DE37" s="25">
        <v>4.529E-4</v>
      </c>
      <c r="DF37" s="25">
        <v>0.99919999999999998</v>
      </c>
      <c r="DG37" s="25">
        <v>866.7</v>
      </c>
      <c r="DH37" s="25">
        <v>294</v>
      </c>
      <c r="DI37" s="25">
        <v>1.462</v>
      </c>
      <c r="DJ37" s="25">
        <v>1.529E-4</v>
      </c>
      <c r="DK37" s="25">
        <v>0.64910000000000001</v>
      </c>
      <c r="DL37" s="25">
        <v>1.1360000000000001E-3</v>
      </c>
      <c r="DM37" s="25"/>
      <c r="DN37" s="25"/>
      <c r="DO37" s="25">
        <v>3.04E-2</v>
      </c>
      <c r="DP37" s="25">
        <v>1.9890000000000001E-4</v>
      </c>
      <c r="DQ37" s="25">
        <v>1.022E-11</v>
      </c>
      <c r="DR37" s="25">
        <v>3.8069999999999998E-4</v>
      </c>
      <c r="DS37" s="25">
        <v>5192000000</v>
      </c>
      <c r="DT37" s="25"/>
      <c r="DU37" s="25"/>
      <c r="DV37" s="25">
        <v>0.2215</v>
      </c>
      <c r="DW37" s="25">
        <v>378.8</v>
      </c>
      <c r="DX37" s="25">
        <v>-399.6</v>
      </c>
      <c r="DY37" s="25">
        <v>-82510000</v>
      </c>
      <c r="DZ37" s="25">
        <v>0.2382</v>
      </c>
      <c r="EA37" s="25">
        <v>0.3659</v>
      </c>
      <c r="EB37" s="25"/>
      <c r="EC37" s="25"/>
      <c r="ED37" s="25">
        <v>1.7260000000000001E-5</v>
      </c>
      <c r="EE37" s="25">
        <v>2.5089999999999999E-5</v>
      </c>
      <c r="EF37" s="25">
        <v>0.14960000000000001</v>
      </c>
      <c r="EG37" s="25">
        <v>5.9020000000000003E-2</v>
      </c>
      <c r="EH37" s="25">
        <v>936.5</v>
      </c>
      <c r="EI37" s="25">
        <v>806.5</v>
      </c>
      <c r="EJ37" s="25">
        <v>139.9</v>
      </c>
      <c r="EK37" s="25">
        <v>11.83</v>
      </c>
      <c r="EL37" s="25">
        <v>923.2</v>
      </c>
      <c r="EM37" s="25">
        <v>948.3</v>
      </c>
      <c r="EN37" s="25">
        <v>2.4489999999999998E-3</v>
      </c>
      <c r="EO37" s="25"/>
      <c r="EP37" s="25"/>
      <c r="EQ37" s="25">
        <v>0.19400000000000001</v>
      </c>
      <c r="ER37" s="25">
        <v>0.33750000000000002</v>
      </c>
      <c r="ES37" s="25">
        <v>0.51749999999999996</v>
      </c>
      <c r="ET37" s="25">
        <v>1.5650000000000001E-2</v>
      </c>
      <c r="EU37" s="25"/>
      <c r="EV37" s="25"/>
      <c r="EW37" s="25">
        <v>3.263E-7</v>
      </c>
      <c r="EX37" s="25">
        <v>1.857E-7</v>
      </c>
      <c r="EY37" s="26">
        <f t="shared" si="11"/>
        <v>185.7</v>
      </c>
      <c r="EZ37" s="25">
        <v>9.5500000000000002E-8</v>
      </c>
      <c r="FA37" s="25">
        <v>2.7120000000000001E-8</v>
      </c>
      <c r="FB37" s="25">
        <v>8.5910000000000006E-9</v>
      </c>
      <c r="FC37" s="1"/>
      <c r="FD37" s="25">
        <f t="shared" si="9"/>
        <v>326.3</v>
      </c>
      <c r="FE37" s="25">
        <f t="shared" si="9"/>
        <v>185.7</v>
      </c>
      <c r="FF37" s="25">
        <f t="shared" si="10"/>
        <v>95.5</v>
      </c>
      <c r="FG37" s="25">
        <f t="shared" si="10"/>
        <v>27.12</v>
      </c>
      <c r="FH37" s="25">
        <f t="shared" si="10"/>
        <v>8.5910000000000011</v>
      </c>
    </row>
    <row r="38" spans="1:164" ht="15" x14ac:dyDescent="0.15">
      <c r="A38" s="1" t="s">
        <v>211</v>
      </c>
      <c r="B38" s="2">
        <v>58</v>
      </c>
      <c r="C38" s="2" t="s">
        <v>105</v>
      </c>
      <c r="D38" s="2">
        <v>6</v>
      </c>
      <c r="E38" s="2" t="s">
        <v>164</v>
      </c>
      <c r="F38" s="1" t="s">
        <v>204</v>
      </c>
      <c r="G38" s="1" t="s">
        <v>181</v>
      </c>
      <c r="H38" s="2" t="s">
        <v>207</v>
      </c>
      <c r="I38" s="2" t="s">
        <v>139</v>
      </c>
      <c r="J38" s="2">
        <v>2511</v>
      </c>
      <c r="K38" s="7">
        <v>327.3</v>
      </c>
      <c r="L38" s="8">
        <f t="shared" si="0"/>
        <v>13.034647550776585</v>
      </c>
      <c r="M38" s="7">
        <v>327.3</v>
      </c>
      <c r="N38" s="8">
        <f t="shared" si="1"/>
        <v>13.034647550776585</v>
      </c>
      <c r="O38" s="7">
        <v>4290</v>
      </c>
      <c r="P38" s="9">
        <f t="shared" si="2"/>
        <v>3.1175220090490561E-4</v>
      </c>
      <c r="Q38" s="9">
        <f t="shared" si="3"/>
        <v>3.1175220090490561E-4</v>
      </c>
      <c r="R38" s="2" t="s">
        <v>208</v>
      </c>
      <c r="S38" s="2" t="s">
        <v>208</v>
      </c>
      <c r="T38" s="2" t="s">
        <v>208</v>
      </c>
      <c r="U38" s="2"/>
      <c r="V38" s="1">
        <v>8.92</v>
      </c>
      <c r="W38" s="1">
        <v>5.45</v>
      </c>
      <c r="X38" s="19">
        <v>2511</v>
      </c>
      <c r="Y38" s="19">
        <v>800.9</v>
      </c>
      <c r="Z38" s="19">
        <v>153</v>
      </c>
      <c r="AA38" s="3">
        <v>1.6410000000000001E-2</v>
      </c>
      <c r="AB38" s="3"/>
      <c r="AC38" s="3"/>
      <c r="AD38" s="4">
        <v>0.1603</v>
      </c>
      <c r="AE38" s="4">
        <v>1.503E-2</v>
      </c>
      <c r="AF38" s="4">
        <v>1470</v>
      </c>
      <c r="AG38" s="4">
        <v>40.32</v>
      </c>
      <c r="AH38" s="4">
        <v>1.0660000000000001</v>
      </c>
      <c r="AI38" s="4">
        <v>0</v>
      </c>
      <c r="AJ38" s="4">
        <v>0</v>
      </c>
      <c r="AK38" s="4">
        <v>5.4760000000000003E-2</v>
      </c>
      <c r="AL38" s="4">
        <v>158.69999999999999</v>
      </c>
      <c r="AM38" s="4">
        <v>-217.9</v>
      </c>
      <c r="AN38" s="4">
        <v>1033000000</v>
      </c>
      <c r="AO38" s="4">
        <v>7.7450000000000005E-2</v>
      </c>
      <c r="AP38" s="4">
        <v>9.9979999999999999E-2</v>
      </c>
      <c r="AQ38" s="4">
        <f t="shared" si="6"/>
        <v>99980</v>
      </c>
      <c r="AR38" s="4">
        <f t="shared" si="6"/>
        <v>99980000000</v>
      </c>
      <c r="AS38" s="4">
        <v>0.2354</v>
      </c>
      <c r="AT38" s="4">
        <v>1.8780000000000002E-2</v>
      </c>
      <c r="AU38" s="4">
        <v>1501</v>
      </c>
      <c r="AV38" s="4">
        <v>1465</v>
      </c>
      <c r="AW38" s="4">
        <v>64.87</v>
      </c>
      <c r="AX38" s="4">
        <v>2.2170000000000001</v>
      </c>
      <c r="AY38" s="4">
        <v>85.37</v>
      </c>
      <c r="AZ38" s="4">
        <v>1530</v>
      </c>
      <c r="BA38" s="4">
        <v>5.0549999999999996E-3</v>
      </c>
      <c r="BB38" s="4">
        <f t="shared" si="7"/>
        <v>1.4545110000000001E-3</v>
      </c>
      <c r="BC38" s="4">
        <f t="shared" si="8"/>
        <v>9.9999999999999998E-13</v>
      </c>
      <c r="BD38" s="4">
        <v>0.246</v>
      </c>
      <c r="BE38" s="4">
        <v>0.52900000000000003</v>
      </c>
      <c r="BF38" s="4">
        <v>0.58360000000000001</v>
      </c>
      <c r="BG38" s="4">
        <v>6.2810000000000001E-3</v>
      </c>
      <c r="BH38" s="19">
        <v>776.80000000000007</v>
      </c>
      <c r="BI38" s="19">
        <v>319.89999999999998</v>
      </c>
      <c r="BJ38" s="19">
        <v>136.80000000000001</v>
      </c>
      <c r="BK38" s="19">
        <v>44.55</v>
      </c>
      <c r="BL38" s="19">
        <v>15.980000000000002</v>
      </c>
      <c r="BO38" s="5">
        <v>1.119</v>
      </c>
      <c r="BP38" s="5">
        <v>0.105</v>
      </c>
      <c r="BQ38" s="5">
        <v>1477</v>
      </c>
      <c r="BR38" s="5">
        <v>316.8</v>
      </c>
      <c r="BS38" s="5">
        <v>1.0660000000000001</v>
      </c>
      <c r="BT38" s="5">
        <v>3.8099999999999999E-4</v>
      </c>
      <c r="BU38" s="5">
        <v>0.47570000000000001</v>
      </c>
      <c r="BV38" s="5">
        <v>2.1139999999999999</v>
      </c>
      <c r="BW38" s="5">
        <v>-90.52</v>
      </c>
      <c r="BX38" s="5">
        <v>-30.99</v>
      </c>
      <c r="BY38" s="5">
        <v>2017000000000</v>
      </c>
      <c r="BZ38" s="5">
        <v>9.4920000000000009</v>
      </c>
      <c r="CA38" s="5">
        <v>12.61</v>
      </c>
      <c r="CB38" s="5">
        <v>69.52</v>
      </c>
      <c r="CC38" s="19">
        <v>83.460000000000008</v>
      </c>
      <c r="CD38" s="19">
        <v>7.7200000000000005E-2</v>
      </c>
      <c r="CE38" s="19">
        <v>5.8110000000000002E-2</v>
      </c>
      <c r="CF38" s="19">
        <v>1474</v>
      </c>
      <c r="CG38" s="19">
        <v>1473</v>
      </c>
      <c r="CH38" s="19">
        <v>2.6709999999999998</v>
      </c>
      <c r="CI38" s="19">
        <v>0.84860000000000002</v>
      </c>
      <c r="CJ38" s="19">
        <v>5.7089999999999996</v>
      </c>
      <c r="CK38" s="19">
        <v>0.83297387970285153</v>
      </c>
      <c r="CL38" s="19">
        <v>0.246</v>
      </c>
      <c r="CM38" s="19">
        <v>0.52900000000000003</v>
      </c>
      <c r="CN38" s="19">
        <v>0.58379999999999999</v>
      </c>
      <c r="CO38" s="19">
        <v>6.1629999999999997E-2</v>
      </c>
      <c r="CR38" s="1">
        <v>29</v>
      </c>
      <c r="CS38" s="1">
        <v>36</v>
      </c>
      <c r="CT38" s="1"/>
      <c r="CU38" s="25">
        <v>2.5110000000000002E-6</v>
      </c>
      <c r="CV38" s="25">
        <v>1.9890000000000001E-9</v>
      </c>
      <c r="CW38" s="25">
        <v>1.5300000000000001E-4</v>
      </c>
      <c r="CX38" s="25">
        <v>1.6410000000000001E-2</v>
      </c>
      <c r="CY38" s="25"/>
      <c r="CZ38" s="25"/>
      <c r="DA38" s="25">
        <v>0.18179999999999999</v>
      </c>
      <c r="DB38" s="25">
        <v>1.6539999999999999E-2</v>
      </c>
      <c r="DC38" s="25">
        <v>1.07E-3</v>
      </c>
      <c r="DD38" s="25">
        <v>400.9</v>
      </c>
      <c r="DE38" s="25">
        <v>2.076E-4</v>
      </c>
      <c r="DF38" s="25">
        <v>0.99980000000000002</v>
      </c>
      <c r="DG38" s="25">
        <v>707.9</v>
      </c>
      <c r="DH38" s="25">
        <v>32.17</v>
      </c>
      <c r="DI38" s="25">
        <v>1.085</v>
      </c>
      <c r="DJ38" s="25">
        <v>0</v>
      </c>
      <c r="DK38" s="25">
        <v>0</v>
      </c>
      <c r="DL38" s="25">
        <v>2.8269999999999999E-4</v>
      </c>
      <c r="DM38" s="25"/>
      <c r="DN38" s="25"/>
      <c r="DO38" s="25">
        <v>6.3249999999999999E-3</v>
      </c>
      <c r="DP38" s="25">
        <v>8.9090000000000003E-4</v>
      </c>
      <c r="DQ38" s="25">
        <v>4.6549999999999999E-13</v>
      </c>
      <c r="DR38" s="25">
        <v>3.0259999999999999E-2</v>
      </c>
      <c r="DS38" s="25">
        <v>53530000000</v>
      </c>
      <c r="DT38" s="25"/>
      <c r="DU38" s="25"/>
      <c r="DV38" s="25">
        <v>2.1229999999999999E-2</v>
      </c>
      <c r="DW38" s="25">
        <v>68.680000000000007</v>
      </c>
      <c r="DX38" s="25">
        <v>-99.53</v>
      </c>
      <c r="DY38" s="25">
        <v>-2373000000</v>
      </c>
      <c r="DZ38" s="25">
        <v>2.656E-2</v>
      </c>
      <c r="EA38" s="25">
        <v>3.7850000000000002E-2</v>
      </c>
      <c r="EB38" s="25"/>
      <c r="EC38" s="25"/>
      <c r="ED38" s="25">
        <v>1.254E-5</v>
      </c>
      <c r="EE38" s="25">
        <v>1.404E-4</v>
      </c>
      <c r="EF38" s="25">
        <v>0.16259999999999999</v>
      </c>
      <c r="EG38" s="25">
        <v>1.15E-2</v>
      </c>
      <c r="EH38" s="25">
        <v>728.9</v>
      </c>
      <c r="EI38" s="25">
        <v>708.5</v>
      </c>
      <c r="EJ38" s="25">
        <v>34.200000000000003</v>
      </c>
      <c r="EK38" s="25">
        <v>2.4500000000000002</v>
      </c>
      <c r="EL38" s="25">
        <v>27.77</v>
      </c>
      <c r="EM38" s="25">
        <v>742.8</v>
      </c>
      <c r="EN38" s="25">
        <v>1.5139999999999999E-3</v>
      </c>
      <c r="EO38" s="25"/>
      <c r="EP38" s="25"/>
      <c r="EQ38" s="25">
        <v>0.1537</v>
      </c>
      <c r="ER38" s="25">
        <v>0.33040000000000003</v>
      </c>
      <c r="ES38" s="25">
        <v>0.36259999999999998</v>
      </c>
      <c r="ET38" s="25">
        <v>3.4099999999999998E-3</v>
      </c>
      <c r="EU38" s="25"/>
      <c r="EV38" s="25"/>
      <c r="EW38" s="25">
        <v>3.4449999999999999E-7</v>
      </c>
      <c r="EX38" s="25">
        <v>1.4959999999999999E-7</v>
      </c>
      <c r="EY38" s="26">
        <f t="shared" si="11"/>
        <v>149.6</v>
      </c>
      <c r="EZ38" s="25">
        <v>6.6749999999999999E-8</v>
      </c>
      <c r="FA38" s="25">
        <v>2.056E-8</v>
      </c>
      <c r="FB38" s="25">
        <v>6.7960000000000001E-9</v>
      </c>
      <c r="FC38" s="1"/>
      <c r="FD38" s="25">
        <f t="shared" si="9"/>
        <v>344.5</v>
      </c>
      <c r="FE38" s="25">
        <f t="shared" si="9"/>
        <v>149.6</v>
      </c>
      <c r="FF38" s="25">
        <f t="shared" si="10"/>
        <v>66.75</v>
      </c>
      <c r="FG38" s="25">
        <f t="shared" si="10"/>
        <v>20.56</v>
      </c>
      <c r="FH38" s="25">
        <f t="shared" si="10"/>
        <v>6.7960000000000003</v>
      </c>
    </row>
    <row r="39" spans="1:164" x14ac:dyDescent="0.15"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</row>
  </sheetData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4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Neurosurgery</dc:creator>
  <cp:lastModifiedBy>Microsoft Office ユーザー</cp:lastModifiedBy>
  <dcterms:created xsi:type="dcterms:W3CDTF">2016-02-27T01:02:46Z</dcterms:created>
  <dcterms:modified xsi:type="dcterms:W3CDTF">2017-11-02T07:36:01Z</dcterms:modified>
</cp:coreProperties>
</file>