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5240" firstSheet="3" activeTab="4"/>
  </bookViews>
  <sheets>
    <sheet name="Content" sheetId="6" r:id="rId1"/>
    <sheet name="1 Embryo morphology" sheetId="5" r:id="rId2"/>
    <sheet name="2 Post-hatch body weight" sheetId="2" r:id="rId3"/>
    <sheet name="3 Juveniles morphology" sheetId="3" r:id="rId4"/>
    <sheet name="4 Adult males behavior and morp" sheetId="1" r:id="rId5"/>
  </sheets>
  <calcPr calcId="145621"/>
</workbook>
</file>

<file path=xl/calcChain.xml><?xml version="1.0" encoding="utf-8"?>
<calcChain xmlns="http://schemas.openxmlformats.org/spreadsheetml/2006/main">
  <c r="N13" i="5" l="1"/>
  <c r="N12" i="5"/>
  <c r="N112" i="5"/>
  <c r="N113" i="5"/>
  <c r="G112" i="5"/>
  <c r="H112" i="5"/>
  <c r="I112" i="5"/>
  <c r="J112" i="5"/>
  <c r="K112" i="5"/>
  <c r="L112" i="5"/>
  <c r="G113" i="5"/>
  <c r="H113" i="5"/>
  <c r="I113" i="5"/>
  <c r="J113" i="5"/>
  <c r="K113" i="5"/>
  <c r="L113" i="5"/>
  <c r="D113" i="5"/>
  <c r="D112" i="5"/>
  <c r="G98" i="5"/>
  <c r="H98" i="5"/>
  <c r="I98" i="5"/>
  <c r="J98" i="5"/>
  <c r="K98" i="5"/>
  <c r="L98" i="5"/>
  <c r="G99" i="5"/>
  <c r="H99" i="5"/>
  <c r="I99" i="5"/>
  <c r="J99" i="5"/>
  <c r="K99" i="5"/>
  <c r="L99" i="5"/>
  <c r="D99" i="5"/>
  <c r="D98" i="5"/>
  <c r="G82" i="5"/>
  <c r="H82" i="5"/>
  <c r="I82" i="5"/>
  <c r="J82" i="5"/>
  <c r="K82" i="5"/>
  <c r="L82" i="5"/>
  <c r="G83" i="5"/>
  <c r="H83" i="5"/>
  <c r="I83" i="5"/>
  <c r="J83" i="5"/>
  <c r="K83" i="5"/>
  <c r="L83" i="5"/>
  <c r="D83" i="5"/>
  <c r="D82" i="5"/>
  <c r="G68" i="5"/>
  <c r="H68" i="5"/>
  <c r="I68" i="5"/>
  <c r="J68" i="5"/>
  <c r="K68" i="5"/>
  <c r="L68" i="5"/>
  <c r="G69" i="5"/>
  <c r="H69" i="5"/>
  <c r="I69" i="5"/>
  <c r="J69" i="5"/>
  <c r="K69" i="5"/>
  <c r="L69" i="5"/>
  <c r="D69" i="5"/>
  <c r="D68" i="5"/>
  <c r="N27" i="5"/>
  <c r="N26" i="5"/>
  <c r="N39" i="5"/>
  <c r="N38" i="5"/>
  <c r="N53" i="5"/>
  <c r="N52" i="5"/>
  <c r="G52" i="5"/>
  <c r="H52" i="5"/>
  <c r="J52" i="5"/>
  <c r="K52" i="5"/>
  <c r="L52" i="5"/>
  <c r="G53" i="5"/>
  <c r="H53" i="5"/>
  <c r="J53" i="5"/>
  <c r="K53" i="5"/>
  <c r="L53" i="5"/>
  <c r="D53" i="5"/>
  <c r="D52" i="5"/>
  <c r="L39" i="5"/>
  <c r="K39" i="5"/>
  <c r="J39" i="5"/>
  <c r="H39" i="5"/>
  <c r="G39" i="5"/>
  <c r="D39" i="5"/>
  <c r="L38" i="5"/>
  <c r="K38" i="5"/>
  <c r="J38" i="5"/>
  <c r="H38" i="5"/>
  <c r="G38" i="5"/>
  <c r="D38" i="5"/>
  <c r="G26" i="5"/>
  <c r="H26" i="5"/>
  <c r="J26" i="5"/>
  <c r="K26" i="5"/>
  <c r="L26" i="5"/>
  <c r="G27" i="5"/>
  <c r="H27" i="5"/>
  <c r="J27" i="5"/>
  <c r="K27" i="5"/>
  <c r="L27" i="5"/>
  <c r="D27" i="5"/>
  <c r="D26" i="5"/>
  <c r="G12" i="5"/>
  <c r="H12" i="5"/>
  <c r="J12" i="5"/>
  <c r="K12" i="5"/>
  <c r="G13" i="5"/>
  <c r="H13" i="5"/>
  <c r="J13" i="5"/>
  <c r="K13" i="5"/>
  <c r="D13" i="5"/>
  <c r="D12" i="5"/>
  <c r="I49" i="5"/>
  <c r="I50" i="5"/>
  <c r="I51" i="5"/>
  <c r="I48" i="5"/>
  <c r="I47" i="5"/>
  <c r="I46" i="5"/>
  <c r="I45" i="5"/>
  <c r="I44" i="5"/>
  <c r="I43" i="5"/>
  <c r="I42" i="5"/>
  <c r="I35" i="5"/>
  <c r="I36" i="5"/>
  <c r="I37" i="5"/>
  <c r="I34" i="5"/>
  <c r="I33" i="5"/>
  <c r="I32" i="5"/>
  <c r="I31" i="5"/>
  <c r="I23" i="5"/>
  <c r="I24" i="5"/>
  <c r="I25" i="5"/>
  <c r="I22" i="5"/>
  <c r="I20" i="5"/>
  <c r="I19" i="5"/>
  <c r="I17" i="5"/>
  <c r="I15" i="5"/>
  <c r="L4" i="5"/>
  <c r="L5" i="5"/>
  <c r="L6" i="5"/>
  <c r="L7" i="5"/>
  <c r="L8" i="5"/>
  <c r="L9" i="5"/>
  <c r="L10" i="5"/>
  <c r="L11" i="5"/>
  <c r="L3" i="5"/>
  <c r="I4" i="5"/>
  <c r="I5" i="5"/>
  <c r="I6" i="5"/>
  <c r="I7" i="5"/>
  <c r="I8" i="5"/>
  <c r="I9" i="5"/>
  <c r="I10" i="5"/>
  <c r="I11" i="5"/>
  <c r="I3" i="5"/>
  <c r="L12" i="5" l="1"/>
  <c r="I12" i="5"/>
  <c r="L13" i="5"/>
  <c r="I53" i="5"/>
  <c r="I27" i="5"/>
  <c r="I38" i="5"/>
  <c r="I13" i="5"/>
  <c r="I26" i="5"/>
  <c r="I52" i="5"/>
  <c r="I39" i="5"/>
  <c r="K56" i="3"/>
  <c r="L56" i="3"/>
  <c r="M56" i="3"/>
  <c r="N56" i="3"/>
  <c r="K57" i="3"/>
  <c r="L57" i="3"/>
  <c r="M57" i="3"/>
  <c r="N57" i="3"/>
  <c r="H57" i="3"/>
  <c r="H56" i="3"/>
  <c r="K46" i="3"/>
  <c r="L46" i="3"/>
  <c r="M46" i="3"/>
  <c r="N46" i="3"/>
  <c r="K47" i="3"/>
  <c r="L47" i="3"/>
  <c r="M47" i="3"/>
  <c r="N47" i="3"/>
  <c r="H47" i="3"/>
  <c r="H46" i="3"/>
  <c r="K31" i="3"/>
  <c r="L31" i="3"/>
  <c r="M31" i="3"/>
  <c r="N31" i="3"/>
  <c r="K32" i="3"/>
  <c r="L32" i="3"/>
  <c r="M32" i="3"/>
  <c r="N32" i="3"/>
  <c r="H32" i="3"/>
  <c r="H31" i="3"/>
  <c r="K15" i="3"/>
  <c r="L15" i="3"/>
  <c r="M15" i="3"/>
  <c r="N15" i="3"/>
  <c r="K16" i="3"/>
  <c r="L16" i="3"/>
  <c r="M16" i="3"/>
  <c r="N16" i="3"/>
  <c r="H16" i="3"/>
  <c r="H15" i="3"/>
  <c r="D60" i="3"/>
  <c r="D61" i="3"/>
  <c r="C61" i="3"/>
  <c r="C60" i="3"/>
  <c r="D43" i="3"/>
  <c r="D44" i="3"/>
  <c r="C44" i="3"/>
  <c r="C43" i="3"/>
  <c r="D30" i="3"/>
  <c r="D31" i="3"/>
  <c r="C31" i="3"/>
  <c r="C30" i="3"/>
  <c r="D13" i="3"/>
  <c r="D14" i="3"/>
  <c r="C14" i="3"/>
  <c r="C13" i="3"/>
  <c r="C47" i="2"/>
  <c r="D47" i="2"/>
  <c r="E47" i="2"/>
  <c r="G47" i="2"/>
  <c r="H47" i="2"/>
  <c r="I47" i="2"/>
  <c r="J47" i="2"/>
  <c r="L47" i="2"/>
  <c r="M47" i="2"/>
  <c r="N47" i="2"/>
  <c r="O47" i="2"/>
  <c r="Q47" i="2"/>
  <c r="R47" i="2"/>
  <c r="S47" i="2"/>
  <c r="T47" i="2"/>
  <c r="B47" i="2"/>
  <c r="M61" i="1"/>
  <c r="M60" i="1"/>
  <c r="C46" i="2"/>
  <c r="D46" i="2"/>
  <c r="E46" i="2"/>
  <c r="G46" i="2"/>
  <c r="H46" i="2"/>
  <c r="I46" i="2"/>
  <c r="J46" i="2"/>
  <c r="L46" i="2"/>
  <c r="M46" i="2"/>
  <c r="N46" i="2"/>
  <c r="O46" i="2"/>
  <c r="Q46" i="2"/>
  <c r="R46" i="2"/>
  <c r="S46" i="2"/>
  <c r="T46" i="2"/>
  <c r="B46" i="2"/>
  <c r="C45" i="2"/>
  <c r="D45" i="2"/>
  <c r="E45" i="2"/>
  <c r="G45" i="2"/>
  <c r="H45" i="2"/>
  <c r="I45" i="2"/>
  <c r="J45" i="2"/>
  <c r="L45" i="2"/>
  <c r="M45" i="2"/>
  <c r="N45" i="2"/>
  <c r="O45" i="2"/>
  <c r="Q45" i="2"/>
  <c r="R45" i="2"/>
  <c r="S45" i="2"/>
  <c r="T45" i="2"/>
  <c r="B45" i="2"/>
  <c r="D37" i="1"/>
  <c r="E37" i="1"/>
  <c r="F37" i="1"/>
  <c r="G37" i="1"/>
  <c r="H37" i="1"/>
  <c r="I37" i="1"/>
  <c r="J37" i="1"/>
  <c r="K37" i="1"/>
  <c r="L37" i="1"/>
  <c r="M37" i="1"/>
  <c r="N37" i="1"/>
  <c r="O37" i="1"/>
  <c r="P37" i="1"/>
  <c r="Q37" i="1"/>
  <c r="R37" i="1"/>
  <c r="S37" i="1"/>
  <c r="S49" i="1"/>
  <c r="R49" i="1"/>
  <c r="Q49" i="1"/>
  <c r="P49" i="1"/>
  <c r="O49" i="1"/>
  <c r="N49" i="1"/>
  <c r="M49" i="1"/>
  <c r="L49" i="1"/>
  <c r="K49" i="1"/>
  <c r="J49" i="1"/>
  <c r="I49" i="1"/>
  <c r="H49" i="1"/>
  <c r="G49" i="1"/>
  <c r="F49" i="1"/>
  <c r="E49" i="1"/>
  <c r="D49" i="1"/>
  <c r="C49" i="1"/>
  <c r="C37" i="1"/>
  <c r="S26" i="1"/>
  <c r="R26" i="1"/>
  <c r="Q26" i="1"/>
  <c r="P26" i="1"/>
  <c r="O26" i="1"/>
  <c r="N26" i="1"/>
  <c r="M26" i="1"/>
  <c r="L26" i="1"/>
  <c r="K26" i="1"/>
  <c r="J26" i="1"/>
  <c r="I26" i="1"/>
  <c r="H26" i="1"/>
  <c r="G26" i="1"/>
  <c r="F26" i="1"/>
  <c r="E26" i="1"/>
  <c r="D26" i="1"/>
  <c r="C26" i="1"/>
  <c r="M14" i="1"/>
  <c r="N14" i="1"/>
  <c r="O14" i="1"/>
  <c r="P14" i="1"/>
  <c r="Q14" i="1"/>
  <c r="R14" i="1"/>
  <c r="S14" i="1"/>
  <c r="D14" i="1"/>
  <c r="E14" i="1"/>
  <c r="F14" i="1"/>
  <c r="G14" i="1"/>
  <c r="H14" i="1"/>
  <c r="I14" i="1"/>
  <c r="J14" i="1"/>
  <c r="K14" i="1"/>
  <c r="L14" i="1"/>
  <c r="C14" i="1"/>
  <c r="S48" i="1"/>
  <c r="R48" i="1"/>
  <c r="Q48" i="1"/>
  <c r="P48" i="1"/>
  <c r="O48" i="1"/>
  <c r="N48" i="1"/>
  <c r="M48" i="1"/>
  <c r="K48" i="1"/>
  <c r="J48" i="1"/>
  <c r="I48" i="1"/>
  <c r="H48" i="1"/>
  <c r="G48" i="1"/>
  <c r="F48" i="1"/>
  <c r="E48" i="1"/>
  <c r="D48" i="1"/>
  <c r="C48" i="1"/>
  <c r="D36" i="1"/>
  <c r="E36" i="1"/>
  <c r="F36" i="1"/>
  <c r="G36" i="1"/>
  <c r="H36" i="1"/>
  <c r="I36" i="1"/>
  <c r="J36" i="1"/>
  <c r="K36" i="1"/>
  <c r="L36" i="1"/>
  <c r="M36" i="1"/>
  <c r="N36" i="1"/>
  <c r="O36" i="1"/>
  <c r="P36" i="1"/>
  <c r="Q36" i="1"/>
  <c r="R36" i="1"/>
  <c r="S36" i="1"/>
  <c r="C36" i="1"/>
  <c r="S25" i="1"/>
  <c r="R25" i="1"/>
  <c r="Q25" i="1"/>
  <c r="P25" i="1"/>
  <c r="O25" i="1"/>
  <c r="N25" i="1"/>
  <c r="M25" i="1"/>
  <c r="L25" i="1"/>
  <c r="K25" i="1"/>
  <c r="J25" i="1"/>
  <c r="I25" i="1"/>
  <c r="H25" i="1"/>
  <c r="G25" i="1"/>
  <c r="F25" i="1"/>
  <c r="E25" i="1"/>
  <c r="D25" i="1"/>
  <c r="C25" i="1"/>
  <c r="D13" i="1"/>
  <c r="E13" i="1"/>
  <c r="F13" i="1"/>
  <c r="G13" i="1"/>
  <c r="H13" i="1"/>
  <c r="I13" i="1"/>
  <c r="J13" i="1"/>
  <c r="K13" i="1"/>
  <c r="L13" i="1"/>
  <c r="M13" i="1"/>
  <c r="N13" i="1"/>
  <c r="O13" i="1"/>
  <c r="P13" i="1"/>
  <c r="Q13" i="1"/>
  <c r="R13" i="1"/>
  <c r="S13" i="1"/>
  <c r="C13" i="1"/>
  <c r="L29" i="1"/>
  <c r="L30" i="1"/>
  <c r="L31" i="1"/>
  <c r="L32" i="1"/>
  <c r="L33" i="1"/>
  <c r="L34" i="1"/>
  <c r="L35" i="1"/>
  <c r="L4" i="1"/>
  <c r="L5" i="1"/>
  <c r="L6" i="1"/>
  <c r="L7" i="1"/>
  <c r="L8" i="1"/>
  <c r="L9" i="1"/>
  <c r="L10" i="1"/>
  <c r="L11" i="1"/>
  <c r="L12" i="1"/>
  <c r="L16" i="1"/>
  <c r="L17" i="1"/>
  <c r="L18" i="1"/>
  <c r="L19" i="1"/>
  <c r="L20" i="1"/>
  <c r="L21" i="1"/>
  <c r="L22" i="1"/>
  <c r="L23" i="1"/>
  <c r="L24" i="1"/>
  <c r="L39" i="1"/>
  <c r="L48" i="1" s="1"/>
  <c r="L40" i="1"/>
  <c r="L41" i="1"/>
  <c r="L42" i="1"/>
  <c r="L43" i="1"/>
  <c r="L44" i="1"/>
  <c r="L45" i="1"/>
  <c r="L46" i="1"/>
  <c r="L47" i="1"/>
  <c r="L28" i="1"/>
</calcChain>
</file>

<file path=xl/sharedStrings.xml><?xml version="1.0" encoding="utf-8"?>
<sst xmlns="http://schemas.openxmlformats.org/spreadsheetml/2006/main" count="834" uniqueCount="110">
  <si>
    <t>Id</t>
  </si>
  <si>
    <t>Treatment</t>
  </si>
  <si>
    <t>Trial 1</t>
  </si>
  <si>
    <t>Trial 2</t>
  </si>
  <si>
    <t>Trial 3</t>
  </si>
  <si>
    <t>Trial 4</t>
  </si>
  <si>
    <t>Trial 5</t>
  </si>
  <si>
    <t>NG</t>
  </si>
  <si>
    <t>MA</t>
  </si>
  <si>
    <t>M</t>
  </si>
  <si>
    <t>CCM</t>
  </si>
  <si>
    <t>No of displayed CCM each trial</t>
  </si>
  <si>
    <t>Control</t>
  </si>
  <si>
    <t>Control female</t>
  </si>
  <si>
    <t>f1</t>
  </si>
  <si>
    <t>f2</t>
  </si>
  <si>
    <t>f3</t>
  </si>
  <si>
    <t>f4</t>
  </si>
  <si>
    <t>f5</t>
  </si>
  <si>
    <t>f6</t>
  </si>
  <si>
    <t>f7</t>
  </si>
  <si>
    <t>f8</t>
  </si>
  <si>
    <t>f9</t>
  </si>
  <si>
    <t>Body weight (g)</t>
  </si>
  <si>
    <t>Right testis weight (g)</t>
  </si>
  <si>
    <t>Left testis weight (g)</t>
  </si>
  <si>
    <t>Gonado-somatic index (%)</t>
  </si>
  <si>
    <t>Left / right testis weight ratio</t>
  </si>
  <si>
    <t>Oviductal structures</t>
  </si>
  <si>
    <t>Testis abnormalities</t>
  </si>
  <si>
    <t>yes</t>
  </si>
  <si>
    <t>left</t>
  </si>
  <si>
    <t>left and right</t>
  </si>
  <si>
    <t>Mean</t>
  </si>
  <si>
    <t>SD</t>
  </si>
  <si>
    <r>
      <t>Cloacal gland area (mm</t>
    </r>
    <r>
      <rPr>
        <b/>
        <vertAlign val="superscript"/>
        <sz val="11"/>
        <color theme="1"/>
        <rFont val="Calibri"/>
        <family val="2"/>
        <scheme val="minor"/>
      </rPr>
      <t>2</t>
    </r>
    <r>
      <rPr>
        <b/>
        <sz val="11"/>
        <color theme="1"/>
        <rFont val="Calibri"/>
        <family val="2"/>
        <scheme val="minor"/>
      </rPr>
      <t>)</t>
    </r>
  </si>
  <si>
    <t>Mean no of CCM per trial</t>
  </si>
  <si>
    <t>Copulatory behavior*</t>
  </si>
  <si>
    <t>NG: neck grab, M: MA: mount attempt, M: mount, CCM: cloacal contact movements</t>
  </si>
  <si>
    <t>Plasma testosterone (nmol/L)</t>
  </si>
  <si>
    <t>WAY</t>
  </si>
  <si>
    <r>
      <t>16αLE</t>
    </r>
    <r>
      <rPr>
        <vertAlign val="subscript"/>
        <sz val="10"/>
        <rFont val="Arial"/>
        <family val="2"/>
      </rPr>
      <t>2</t>
    </r>
  </si>
  <si>
    <r>
      <t>WAY+16αLE</t>
    </r>
    <r>
      <rPr>
        <vertAlign val="subscript"/>
        <sz val="10"/>
        <rFont val="Arial"/>
        <family val="2"/>
      </rPr>
      <t>2</t>
    </r>
  </si>
  <si>
    <r>
      <t>WAY+16αLE</t>
    </r>
    <r>
      <rPr>
        <vertAlign val="subscript"/>
        <sz val="10"/>
        <rFont val="Arial"/>
        <family val="2"/>
      </rPr>
      <t>2</t>
    </r>
    <r>
      <rPr>
        <sz val="11"/>
        <color theme="1"/>
        <rFont val="Calibri"/>
        <family val="2"/>
        <scheme val="minor"/>
      </rPr>
      <t/>
    </r>
  </si>
  <si>
    <t>No of positive trials out of five</t>
  </si>
  <si>
    <t>N</t>
  </si>
  <si>
    <r>
      <t>16αLE</t>
    </r>
    <r>
      <rPr>
        <b/>
        <vertAlign val="subscript"/>
        <sz val="10"/>
        <rFont val="Arial"/>
        <family val="2"/>
      </rPr>
      <t>2</t>
    </r>
  </si>
  <si>
    <r>
      <t>WAY+16αLE</t>
    </r>
    <r>
      <rPr>
        <b/>
        <vertAlign val="subscript"/>
        <sz val="10"/>
        <rFont val="Arial"/>
        <family val="2"/>
      </rPr>
      <t>2</t>
    </r>
  </si>
  <si>
    <t>Body weights (g) of Japanese quail of both sexes at one week after hatching.</t>
  </si>
  <si>
    <t>Body weights (g) of Japanese quail of both sexes at two weeks after hatching.</t>
  </si>
  <si>
    <t>Body weights (g) of Japanese quail of both sexes at three weeks after hatching.</t>
  </si>
  <si>
    <t>Body weights (g) of adult male Japanese quail at nine weeks after hatching.</t>
  </si>
  <si>
    <t>Morphology of juvenile female Japanese quail at three weeks after hatching</t>
  </si>
  <si>
    <t>Malformed left oviduct</t>
  </si>
  <si>
    <t>Length of right oviduct (mm)</t>
  </si>
  <si>
    <t>Yes</t>
  </si>
  <si>
    <r>
      <t>16αLE</t>
    </r>
    <r>
      <rPr>
        <vertAlign val="subscript"/>
        <sz val="10"/>
        <rFont val="Arial"/>
        <family val="2"/>
      </rPr>
      <t>2</t>
    </r>
    <r>
      <rPr>
        <sz val="11"/>
        <color theme="1"/>
        <rFont val="Calibri"/>
        <family val="2"/>
        <scheme val="minor"/>
      </rPr>
      <t/>
    </r>
  </si>
  <si>
    <r>
      <t>16αLE</t>
    </r>
    <r>
      <rPr>
        <vertAlign val="subscript"/>
        <sz val="10"/>
        <rFont val="Arial"/>
        <family val="2"/>
      </rPr>
      <t xml:space="preserve">2 </t>
    </r>
    <r>
      <rPr>
        <sz val="10"/>
        <rFont val="Arial"/>
        <family val="2"/>
      </rPr>
      <t>+ WAY</t>
    </r>
  </si>
  <si>
    <t>Cyst &lt; 10 mm</t>
  </si>
  <si>
    <t>Cyst &gt;10 mm</t>
  </si>
  <si>
    <t>Oviductal structures right</t>
  </si>
  <si>
    <t>Oviductal structures left</t>
  </si>
  <si>
    <t>Right testis weight (mg)</t>
  </si>
  <si>
    <t>Left testis weight (mg)</t>
  </si>
  <si>
    <t>Other</t>
  </si>
  <si>
    <t>Dark spot on left testis</t>
  </si>
  <si>
    <t>Dark spot on right testis</t>
  </si>
  <si>
    <t>Black spot on right and left testis</t>
  </si>
  <si>
    <t>Blacka spot on left gonad</t>
  </si>
  <si>
    <t>Black spot on right testis</t>
  </si>
  <si>
    <t>Right testis completely black</t>
  </si>
  <si>
    <t>Morphology of juvenile male Japanese quail at three weeks after hatching</t>
  </si>
  <si>
    <t>Morphology of 16-day-old Japanese quail embryos</t>
  </si>
  <si>
    <t>Beak-to-rump length (mm)</t>
  </si>
  <si>
    <t>Right gonad morphology</t>
  </si>
  <si>
    <t>Width right gonad (mm)</t>
  </si>
  <si>
    <t>Width left gonad (mm)</t>
  </si>
  <si>
    <t>Length left gonad (mm)</t>
  </si>
  <si>
    <t>Length right gonad (mm)</t>
  </si>
  <si>
    <t>Size (L x W) of right gonad</t>
  </si>
  <si>
    <t>Size (L x W) of left gonad</t>
  </si>
  <si>
    <t>Left gonad morphology</t>
  </si>
  <si>
    <r>
      <t>Right M</t>
    </r>
    <r>
      <rPr>
        <b/>
        <sz val="11"/>
        <color theme="1"/>
        <rFont val="Calibri"/>
        <family val="2"/>
      </rPr>
      <t>ü</t>
    </r>
    <r>
      <rPr>
        <b/>
        <sz val="11"/>
        <color theme="1"/>
        <rFont val="Calibri"/>
        <family val="2"/>
        <scheme val="minor"/>
      </rPr>
      <t>llerian duct morphology</t>
    </r>
  </si>
  <si>
    <r>
      <t>Left M</t>
    </r>
    <r>
      <rPr>
        <b/>
        <sz val="11"/>
        <color theme="1"/>
        <rFont val="Calibri"/>
        <family val="2"/>
      </rPr>
      <t>ü</t>
    </r>
    <r>
      <rPr>
        <b/>
        <sz val="11"/>
        <color theme="1"/>
        <rFont val="Calibri"/>
        <family val="2"/>
        <scheme val="minor"/>
      </rPr>
      <t>llerian duct morphology</t>
    </r>
  </si>
  <si>
    <t>Sex</t>
  </si>
  <si>
    <t>Female</t>
  </si>
  <si>
    <t>Ovary</t>
  </si>
  <si>
    <t xml:space="preserve">Length right Müllerian duct </t>
  </si>
  <si>
    <t>Normal</t>
  </si>
  <si>
    <r>
      <t>WAY (300</t>
    </r>
    <r>
      <rPr>
        <sz val="11"/>
        <color theme="1"/>
        <rFont val="Calibri"/>
        <family val="2"/>
      </rPr>
      <t>µg / egg)</t>
    </r>
  </si>
  <si>
    <r>
      <t>WAY (100</t>
    </r>
    <r>
      <rPr>
        <sz val="11"/>
        <color theme="1"/>
        <rFont val="Calibri"/>
        <family val="2"/>
      </rPr>
      <t>µg / egg)</t>
    </r>
  </si>
  <si>
    <t>None found</t>
  </si>
  <si>
    <r>
      <t>16αLE</t>
    </r>
    <r>
      <rPr>
        <vertAlign val="subscript"/>
        <sz val="10"/>
        <rFont val="Arial"/>
        <family val="2"/>
      </rPr>
      <t xml:space="preserve">2 </t>
    </r>
    <r>
      <rPr>
        <sz val="11"/>
        <rFont val="Calibri"/>
        <family val="2"/>
        <scheme val="minor"/>
      </rPr>
      <t>(0.3 µg / egg)</t>
    </r>
  </si>
  <si>
    <t>Malformed</t>
  </si>
  <si>
    <t xml:space="preserve">Control </t>
  </si>
  <si>
    <t>Male</t>
  </si>
  <si>
    <t>Testis</t>
  </si>
  <si>
    <t>not determined</t>
  </si>
  <si>
    <t>vestigial</t>
  </si>
  <si>
    <t>Completely regressed</t>
  </si>
  <si>
    <t>Ovotestis</t>
  </si>
  <si>
    <t>Small testis</t>
  </si>
  <si>
    <t>Morphology</t>
  </si>
  <si>
    <t>S1 Data. Body weights, morphology, behavior and plasma testosterone concentrations in embryonic, juvenile and adult Japanese quail following embryonic treatment with selective estrogen receptor agonists.</t>
  </si>
  <si>
    <t>This file contains supplementary data to Mattsson and Brunström 2017, "Effects of selective and combined activation of estrogen receptor α and β on reproductive organ development and sexual behaviour in Japanese quail (Coturnix japonica)"</t>
  </si>
  <si>
    <t>Contents</t>
  </si>
  <si>
    <t>Sheet 1: Embryo morphology including beak-to-rump length, size and morphology of gonads, Müllerian duct morphology and length of the right Müllerian duct in females.</t>
  </si>
  <si>
    <t xml:space="preserve">Sheet 3: Morphology of juvenile quail of both sexes at three weeks after hatching, including body weight, morphology of oviducts and gonads, length of right oviduct in females and testis weight in males. </t>
  </si>
  <si>
    <t>Sheet 2: Body weights of juvenile quail of both sexes at one, two and three weeks after hatching and in adult males at nine weeks after hatching.</t>
  </si>
  <si>
    <t>Sheet 4: Copulatory behavior, plasma testosterone, body weight, testis weight and morphology, presence of oviductal structures, and cloacal gland area in adult males.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</si>
</sst>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5" x14ac:knownFonts="1">
    <font>
      <sz val="11"/>
      <color theme="1"/>
      <name val="Calibri"/>
      <family val="2"/>
      <scheme val="minor"/>
    </font>
    <font>
      <b/>
      <sz val="11"/>
      <color theme="1"/>
      <name val="Calibri"/>
      <family val="2"/>
      <scheme val="minor"/>
    </font>
    <font>
      <sz val="10"/>
      <name val="Arial"/>
    </font>
    <font>
      <b/>
      <sz val="10"/>
      <name val="Arial"/>
      <family val="2"/>
    </font>
    <font>
      <sz val="10"/>
      <name val="Arial"/>
      <family val="2"/>
    </font>
    <font>
      <b/>
      <vertAlign val="superscript"/>
      <sz val="11"/>
      <color theme="1"/>
      <name val="Calibri"/>
      <family val="2"/>
      <scheme val="minor"/>
    </font>
    <font>
      <vertAlign val="subscript"/>
      <sz val="10"/>
      <name val="Arial"/>
      <family val="2"/>
    </font>
    <font>
      <sz val="12"/>
      <color theme="1"/>
      <name val="Calibri"/>
      <family val="2"/>
      <scheme val="minor"/>
    </font>
    <font>
      <b/>
      <vertAlign val="subscript"/>
      <sz val="10"/>
      <name val="Arial"/>
      <family val="2"/>
    </font>
    <font>
      <b/>
      <sz val="11"/>
      <color theme="1"/>
      <name val="Calibri"/>
      <family val="2"/>
    </font>
    <font>
      <sz val="11"/>
      <color theme="1"/>
      <name val="Calibri"/>
      <family val="2"/>
    </font>
    <font>
      <sz val="11"/>
      <name val="Calibri"/>
      <family val="2"/>
      <scheme val="minor"/>
    </font>
    <font>
      <sz val="12"/>
      <color theme="1"/>
      <name val="Times New Roman"/>
      <family val="1"/>
    </font>
    <font>
      <sz val="12"/>
      <color theme="1"/>
      <name val="Times"/>
      <family val="1"/>
    </font>
    <font>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2" fillId="0" borderId="0"/>
    <xf numFmtId="0" fontId="4" fillId="0" borderId="0"/>
  </cellStyleXfs>
  <cellXfs count="107">
    <xf numFmtId="0" fontId="0" fillId="0" borderId="0" xfId="0"/>
    <xf numFmtId="0" fontId="0" fillId="0" borderId="0" xfId="0" applyAlignment="1">
      <alignment horizontal="center"/>
    </xf>
    <xf numFmtId="0" fontId="0" fillId="0" borderId="0" xfId="0" applyAlignment="1">
      <alignment horizontal="left"/>
    </xf>
    <xf numFmtId="0" fontId="4" fillId="0" borderId="0" xfId="1" applyFont="1" applyFill="1" applyBorder="1" applyAlignment="1">
      <alignment horizontal="center"/>
    </xf>
    <xf numFmtId="0" fontId="2" fillId="0" borderId="0" xfId="1" applyFill="1" applyAlignment="1">
      <alignment horizontal="center"/>
    </xf>
    <xf numFmtId="0" fontId="2" fillId="0" borderId="0" xfId="1" applyFill="1" applyBorder="1" applyAlignment="1">
      <alignment horizontal="center"/>
    </xf>
    <xf numFmtId="0" fontId="3" fillId="0" borderId="0" xfId="1" applyFont="1" applyAlignment="1">
      <alignment horizontal="center"/>
    </xf>
    <xf numFmtId="0" fontId="4" fillId="0" borderId="0" xfId="1" applyFont="1" applyFill="1" applyAlignment="1">
      <alignment horizontal="center"/>
    </xf>
    <xf numFmtId="0" fontId="4" fillId="0" borderId="0" xfId="2" applyAlignment="1">
      <alignment horizontal="center"/>
    </xf>
    <xf numFmtId="0" fontId="4" fillId="0" borderId="0" xfId="2" applyFill="1" applyAlignment="1">
      <alignment horizontal="center"/>
    </xf>
    <xf numFmtId="0" fontId="4" fillId="0" borderId="0" xfId="2" applyFill="1" applyBorder="1" applyAlignment="1">
      <alignment horizontal="center"/>
    </xf>
    <xf numFmtId="0" fontId="4" fillId="0" borderId="0" xfId="2" applyBorder="1" applyAlignment="1">
      <alignment horizontal="center"/>
    </xf>
    <xf numFmtId="0" fontId="0" fillId="0" borderId="0" xfId="0" applyBorder="1"/>
    <xf numFmtId="0" fontId="0" fillId="0" borderId="0" xfId="0" applyAlignment="1">
      <alignment wrapText="1"/>
    </xf>
    <xf numFmtId="0" fontId="1" fillId="0" borderId="0" xfId="0" applyFont="1"/>
    <xf numFmtId="0" fontId="1" fillId="0" borderId="0" xfId="0" applyFont="1" applyFill="1" applyBorder="1" applyAlignment="1">
      <alignment horizontal="center" wrapText="1"/>
    </xf>
    <xf numFmtId="0" fontId="0" fillId="0" borderId="0" xfId="0" applyFont="1" applyAlignment="1">
      <alignment horizontal="center"/>
    </xf>
    <xf numFmtId="0" fontId="4" fillId="0" borderId="0" xfId="2" applyFont="1" applyBorder="1" applyAlignment="1">
      <alignment horizontal="center"/>
    </xf>
    <xf numFmtId="0" fontId="4" fillId="0" borderId="0" xfId="2" applyFont="1" applyAlignment="1">
      <alignment horizontal="center"/>
    </xf>
    <xf numFmtId="0" fontId="4" fillId="0" borderId="0" xfId="2" applyFill="1" applyAlignment="1">
      <alignment horizontal="center"/>
    </xf>
    <xf numFmtId="0" fontId="2" fillId="0" borderId="0" xfId="1" applyFill="1" applyAlignment="1">
      <alignment horizontal="left"/>
    </xf>
    <xf numFmtId="0" fontId="2" fillId="2" borderId="0" xfId="1" applyFill="1" applyAlignment="1">
      <alignment horizontal="left"/>
    </xf>
    <xf numFmtId="0" fontId="4" fillId="0" borderId="0" xfId="1" applyFont="1" applyFill="1" applyAlignment="1">
      <alignment horizontal="left"/>
    </xf>
    <xf numFmtId="0" fontId="0" fillId="0" borderId="0" xfId="0" applyFill="1" applyAlignment="1">
      <alignment horizontal="center"/>
    </xf>
    <xf numFmtId="165" fontId="4" fillId="0" borderId="0" xfId="2" applyNumberFormat="1" applyFill="1" applyBorder="1"/>
    <xf numFmtId="0" fontId="0" fillId="0" borderId="0" xfId="0" applyFill="1" applyBorder="1"/>
    <xf numFmtId="0" fontId="4" fillId="0" borderId="0" xfId="2" applyAlignment="1">
      <alignment horizontal="center"/>
    </xf>
    <xf numFmtId="0" fontId="4" fillId="0" borderId="0" xfId="2" applyFill="1" applyAlignment="1">
      <alignment horizontal="center"/>
    </xf>
    <xf numFmtId="0" fontId="4" fillId="0" borderId="0" xfId="2" applyFill="1" applyBorder="1"/>
    <xf numFmtId="0" fontId="4" fillId="0" borderId="0" xfId="2" applyFill="1" applyBorder="1" applyAlignment="1">
      <alignment horizontal="center"/>
    </xf>
    <xf numFmtId="0" fontId="4" fillId="0" borderId="0" xfId="2" applyBorder="1"/>
    <xf numFmtId="0" fontId="4" fillId="0" borderId="1" xfId="2" applyBorder="1" applyAlignment="1">
      <alignment horizontal="center"/>
    </xf>
    <xf numFmtId="0" fontId="4" fillId="0" borderId="0" xfId="2" applyBorder="1" applyAlignment="1">
      <alignment horizontal="center"/>
    </xf>
    <xf numFmtId="165" fontId="4" fillId="0" borderId="0" xfId="2" applyNumberFormat="1" applyBorder="1" applyAlignment="1">
      <alignment horizontal="center"/>
    </xf>
    <xf numFmtId="165" fontId="4" fillId="0" borderId="0" xfId="2" applyNumberFormat="1" applyFill="1" applyBorder="1" applyAlignment="1">
      <alignment horizontal="center"/>
    </xf>
    <xf numFmtId="165" fontId="4" fillId="0" borderId="0" xfId="2" applyNumberFormat="1" applyFill="1" applyBorder="1"/>
    <xf numFmtId="165" fontId="4" fillId="0" borderId="1" xfId="2" applyNumberFormat="1" applyBorder="1" applyAlignment="1">
      <alignment horizontal="center"/>
    </xf>
    <xf numFmtId="0" fontId="3" fillId="0" borderId="0" xfId="2" applyFont="1" applyBorder="1"/>
    <xf numFmtId="0" fontId="4" fillId="0" borderId="0" xfId="2" applyFont="1" applyFill="1" applyAlignment="1">
      <alignment horizontal="center"/>
    </xf>
    <xf numFmtId="1" fontId="4" fillId="0" borderId="0" xfId="2" applyNumberForma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165" fontId="3" fillId="0" borderId="0" xfId="1" applyNumberFormat="1" applyFont="1" applyFill="1" applyAlignment="1">
      <alignment horizontal="center"/>
    </xf>
    <xf numFmtId="0" fontId="3" fillId="0" borderId="0" xfId="1" applyFont="1" applyFill="1" applyAlignment="1">
      <alignment horizontal="left"/>
    </xf>
    <xf numFmtId="0" fontId="1" fillId="0" borderId="0" xfId="0" applyFont="1" applyBorder="1"/>
    <xf numFmtId="0" fontId="4" fillId="0" borderId="0" xfId="2" applyFont="1" applyFill="1" applyBorder="1" applyAlignment="1">
      <alignment horizontal="center"/>
    </xf>
    <xf numFmtId="165" fontId="4" fillId="0" borderId="0" xfId="2" applyNumberFormat="1" applyFont="1" applyFill="1" applyBorder="1" applyAlignment="1">
      <alignment horizontal="center"/>
    </xf>
    <xf numFmtId="0" fontId="3" fillId="0" borderId="0" xfId="1" applyFont="1" applyAlignment="1">
      <alignment horizontal="left"/>
    </xf>
    <xf numFmtId="0" fontId="1" fillId="0" borderId="0" xfId="0" applyFont="1" applyBorder="1" applyAlignment="1">
      <alignment horizontal="center"/>
    </xf>
    <xf numFmtId="0" fontId="1" fillId="0" borderId="0" xfId="0" applyFont="1" applyAlignment="1">
      <alignment horizontal="center" wrapText="1"/>
    </xf>
    <xf numFmtId="0" fontId="7" fillId="0" borderId="0" xfId="0" applyFont="1" applyAlignment="1">
      <alignment horizontal="left"/>
    </xf>
    <xf numFmtId="1" fontId="3" fillId="0" borderId="0" xfId="1" applyNumberFormat="1" applyFont="1" applyFill="1" applyAlignment="1">
      <alignment horizontal="center"/>
    </xf>
    <xf numFmtId="0" fontId="4" fillId="0" borderId="0" xfId="2"/>
    <xf numFmtId="0" fontId="3" fillId="0" borderId="0" xfId="2" applyFont="1"/>
    <xf numFmtId="0" fontId="4" fillId="0" borderId="0" xfId="2" applyAlignment="1">
      <alignment horizontal="center"/>
    </xf>
    <xf numFmtId="0" fontId="3" fillId="0" borderId="0" xfId="2" applyFont="1" applyAlignment="1">
      <alignment horizontal="center"/>
    </xf>
    <xf numFmtId="1" fontId="3" fillId="0" borderId="0" xfId="2" applyNumberFormat="1" applyFont="1" applyAlignment="1">
      <alignment horizontal="center"/>
    </xf>
    <xf numFmtId="0" fontId="3" fillId="0" borderId="3" xfId="2" applyFont="1" applyBorder="1" applyAlignment="1">
      <alignment horizontal="center"/>
    </xf>
    <xf numFmtId="1" fontId="4" fillId="0" borderId="0" xfId="2" applyNumberFormat="1" applyAlignment="1">
      <alignment horizontal="center"/>
    </xf>
    <xf numFmtId="0" fontId="4" fillId="0" borderId="0" xfId="2" applyAlignment="1">
      <alignment horizontal="center"/>
    </xf>
    <xf numFmtId="0" fontId="0" fillId="0" borderId="2" xfId="0" applyBorder="1"/>
    <xf numFmtId="0" fontId="4" fillId="0" borderId="0" xfId="2" applyAlignment="1">
      <alignment horizontal="center"/>
    </xf>
    <xf numFmtId="0" fontId="4" fillId="0" borderId="1" xfId="2" applyBorder="1"/>
    <xf numFmtId="0" fontId="4" fillId="0" borderId="0" xfId="2" applyBorder="1"/>
    <xf numFmtId="0" fontId="4" fillId="0" borderId="1" xfId="2" applyBorder="1"/>
    <xf numFmtId="0" fontId="4" fillId="0" borderId="0" xfId="2" applyBorder="1"/>
    <xf numFmtId="0" fontId="4" fillId="0" borderId="1" xfId="2" applyBorder="1"/>
    <xf numFmtId="0" fontId="4" fillId="0" borderId="0" xfId="2" applyBorder="1"/>
    <xf numFmtId="0" fontId="4" fillId="0" borderId="1" xfId="2" applyBorder="1"/>
    <xf numFmtId="0" fontId="4" fillId="0" borderId="0" xfId="2" applyBorder="1"/>
    <xf numFmtId="0" fontId="3" fillId="0" borderId="0" xfId="2" applyFont="1" applyAlignment="1">
      <alignment horizontal="center"/>
    </xf>
    <xf numFmtId="0" fontId="4" fillId="0" borderId="2" xfId="2" applyBorder="1" applyAlignment="1">
      <alignment horizontal="center"/>
    </xf>
    <xf numFmtId="1" fontId="4" fillId="0" borderId="2" xfId="2" applyNumberFormat="1" applyBorder="1" applyAlignment="1">
      <alignment horizontal="center"/>
    </xf>
    <xf numFmtId="0" fontId="4" fillId="0" borderId="0" xfId="2" applyFill="1" applyAlignment="1">
      <alignment horizontal="center"/>
    </xf>
    <xf numFmtId="0" fontId="1" fillId="0" borderId="3" xfId="0" applyFont="1" applyBorder="1"/>
    <xf numFmtId="0" fontId="1" fillId="0" borderId="3" xfId="0" applyFont="1" applyFill="1" applyBorder="1" applyAlignment="1">
      <alignment horizontal="center" wrapText="1"/>
    </xf>
    <xf numFmtId="0" fontId="1" fillId="0" borderId="3" xfId="0" applyFont="1" applyBorder="1" applyAlignment="1">
      <alignment wrapText="1"/>
    </xf>
    <xf numFmtId="1" fontId="1" fillId="0" borderId="0" xfId="0" applyNumberFormat="1" applyFont="1" applyFill="1" applyAlignment="1">
      <alignment horizontal="center"/>
    </xf>
    <xf numFmtId="0" fontId="4" fillId="0" borderId="0" xfId="2" applyFill="1" applyAlignment="1">
      <alignment horizontal="center"/>
    </xf>
    <xf numFmtId="164" fontId="4" fillId="0" borderId="0" xfId="2" applyNumberFormat="1" applyFill="1" applyAlignment="1">
      <alignment horizontal="center"/>
    </xf>
    <xf numFmtId="165" fontId="4" fillId="0" borderId="0" xfId="2" applyNumberFormat="1" applyFill="1" applyAlignment="1">
      <alignment horizontal="center"/>
    </xf>
    <xf numFmtId="0" fontId="1" fillId="0" borderId="3" xfId="0" applyFont="1" applyBorder="1" applyAlignment="1">
      <alignment horizontal="center" wrapText="1"/>
    </xf>
    <xf numFmtId="165" fontId="1" fillId="0" borderId="0" xfId="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Alignment="1">
      <alignment wrapText="1"/>
    </xf>
    <xf numFmtId="0" fontId="2" fillId="0" borderId="0" xfId="1" applyAlignment="1">
      <alignment horizontal="center"/>
    </xf>
    <xf numFmtId="0" fontId="2" fillId="0" borderId="0" xfId="1" applyFill="1" applyAlignment="1">
      <alignment horizontal="center"/>
    </xf>
    <xf numFmtId="0" fontId="4" fillId="0" borderId="0" xfId="2"/>
    <xf numFmtId="0" fontId="4" fillId="0" borderId="0" xfId="2"/>
    <xf numFmtId="0" fontId="0" fillId="0" borderId="0" xfId="0" applyFill="1"/>
    <xf numFmtId="0" fontId="4" fillId="0" borderId="0" xfId="2"/>
    <xf numFmtId="0" fontId="4" fillId="0" borderId="0" xfId="2" applyFill="1"/>
    <xf numFmtId="0" fontId="4" fillId="0" borderId="0" xfId="2"/>
    <xf numFmtId="0" fontId="4" fillId="0" borderId="0" xfId="2" applyAlignment="1">
      <alignment horizontal="center"/>
    </xf>
    <xf numFmtId="0" fontId="4" fillId="0" borderId="0" xfId="2" applyFill="1" applyAlignment="1">
      <alignment horizontal="center"/>
    </xf>
    <xf numFmtId="165" fontId="4" fillId="0" borderId="0" xfId="2" applyNumberFormat="1" applyAlignment="1">
      <alignment horizontal="center"/>
    </xf>
    <xf numFmtId="165" fontId="3" fillId="0" borderId="0" xfId="2" applyNumberFormat="1" applyFont="1" applyFill="1" applyAlignment="1">
      <alignment horizontal="center"/>
    </xf>
    <xf numFmtId="165" fontId="0" fillId="0" borderId="0" xfId="0" applyNumberFormat="1" applyAlignment="1">
      <alignment horizontal="center"/>
    </xf>
    <xf numFmtId="0" fontId="13" fillId="0" borderId="0" xfId="0" applyFont="1" applyAlignment="1">
      <alignment horizontal="left" vertical="center"/>
    </xf>
    <xf numFmtId="0" fontId="7" fillId="0" borderId="0" xfId="0" applyFont="1"/>
    <xf numFmtId="0" fontId="14" fillId="0" borderId="0" xfId="0" applyFont="1"/>
    <xf numFmtId="0" fontId="12" fillId="0" borderId="0" xfId="0" applyFont="1" applyAlignment="1">
      <alignment vertical="center"/>
    </xf>
    <xf numFmtId="0" fontId="1" fillId="0" borderId="2" xfId="0" applyFont="1" applyBorder="1" applyAlignment="1">
      <alignment horizontal="left" wrapText="1"/>
    </xf>
    <xf numFmtId="0" fontId="1" fillId="0" borderId="2" xfId="0" applyFont="1" applyBorder="1" applyAlignment="1">
      <alignment horizontal="center"/>
    </xf>
    <xf numFmtId="0" fontId="1" fillId="0" borderId="4" xfId="0" applyFont="1" applyBorder="1" applyAlignment="1">
      <alignment horizontal="center"/>
    </xf>
    <xf numFmtId="0" fontId="1" fillId="3" borderId="2" xfId="0" applyFont="1" applyFill="1" applyBorder="1" applyAlignment="1">
      <alignment horizontal="center"/>
    </xf>
    <xf numFmtId="0" fontId="0" fillId="4" borderId="0" xfId="0" applyFill="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F15" sqref="F15"/>
    </sheetView>
  </sheetViews>
  <sheetFormatPr defaultRowHeight="15" x14ac:dyDescent="0.25"/>
  <sheetData>
    <row r="1" spans="1:1" ht="26.25" x14ac:dyDescent="0.4">
      <c r="A1" s="100" t="s">
        <v>103</v>
      </c>
    </row>
    <row r="2" spans="1:1" ht="15.75" x14ac:dyDescent="0.25">
      <c r="A2" s="50" t="s">
        <v>104</v>
      </c>
    </row>
    <row r="3" spans="1:1" ht="15.75" x14ac:dyDescent="0.25">
      <c r="A3" s="98"/>
    </row>
    <row r="5" spans="1:1" ht="15.75" x14ac:dyDescent="0.25">
      <c r="A5" s="99" t="s">
        <v>105</v>
      </c>
    </row>
    <row r="6" spans="1:1" ht="15.75" x14ac:dyDescent="0.25">
      <c r="A6" s="99" t="s">
        <v>106</v>
      </c>
    </row>
    <row r="7" spans="1:1" ht="15.75" x14ac:dyDescent="0.25">
      <c r="A7" s="99" t="s">
        <v>108</v>
      </c>
    </row>
    <row r="8" spans="1:1" ht="15.75" x14ac:dyDescent="0.25">
      <c r="A8" s="99" t="s">
        <v>107</v>
      </c>
    </row>
    <row r="9" spans="1:1" ht="15.75" x14ac:dyDescent="0.25">
      <c r="A9" s="101" t="s">
        <v>109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topLeftCell="G1" zoomScaleNormal="100" workbookViewId="0">
      <pane ySplit="2" topLeftCell="A3" activePane="bottomLeft" state="frozen"/>
      <selection pane="bottomLeft" activeCell="M2" sqref="M2"/>
    </sheetView>
  </sheetViews>
  <sheetFormatPr defaultRowHeight="15" x14ac:dyDescent="0.25"/>
  <cols>
    <col min="2" max="2" width="18.28515625" customWidth="1"/>
    <col min="3" max="3" width="10.140625" customWidth="1"/>
    <col min="4" max="4" width="14" style="1" customWidth="1"/>
    <col min="5" max="5" width="12.7109375" style="1" customWidth="1"/>
    <col min="6" max="6" width="11.42578125" style="1" customWidth="1"/>
    <col min="7" max="7" width="12.28515625" style="1" customWidth="1"/>
    <col min="8" max="9" width="12" style="1" customWidth="1"/>
    <col min="10" max="11" width="13.28515625" style="1" customWidth="1"/>
    <col min="12" max="12" width="13.85546875" style="1" customWidth="1"/>
    <col min="13" max="13" width="19.28515625" customWidth="1"/>
    <col min="14" max="14" width="13.7109375" style="1" customWidth="1"/>
    <col min="15" max="15" width="14.140625" customWidth="1"/>
  </cols>
  <sheetData>
    <row r="1" spans="1:15" x14ac:dyDescent="0.25">
      <c r="B1" s="14" t="s">
        <v>72</v>
      </c>
    </row>
    <row r="2" spans="1:15" ht="44.25" customHeight="1" x14ac:dyDescent="0.25">
      <c r="B2" s="84" t="s">
        <v>1</v>
      </c>
      <c r="C2" s="84" t="s">
        <v>84</v>
      </c>
      <c r="D2" s="49" t="s">
        <v>73</v>
      </c>
      <c r="E2" s="49" t="s">
        <v>74</v>
      </c>
      <c r="F2" s="49" t="s">
        <v>81</v>
      </c>
      <c r="G2" s="49" t="s">
        <v>75</v>
      </c>
      <c r="H2" s="49" t="s">
        <v>78</v>
      </c>
      <c r="I2" s="49" t="s">
        <v>79</v>
      </c>
      <c r="J2" s="49" t="s">
        <v>76</v>
      </c>
      <c r="K2" s="49" t="s">
        <v>77</v>
      </c>
      <c r="L2" s="49" t="s">
        <v>80</v>
      </c>
      <c r="M2" s="84" t="s">
        <v>82</v>
      </c>
      <c r="N2" s="49" t="s">
        <v>87</v>
      </c>
      <c r="O2" s="84" t="s">
        <v>83</v>
      </c>
    </row>
    <row r="3" spans="1:15" x14ac:dyDescent="0.25">
      <c r="B3" t="s">
        <v>12</v>
      </c>
      <c r="C3" t="s">
        <v>85</v>
      </c>
      <c r="D3" s="93">
        <v>63.9</v>
      </c>
      <c r="E3" s="1" t="s">
        <v>98</v>
      </c>
      <c r="F3" s="1" t="s">
        <v>86</v>
      </c>
      <c r="G3" s="93">
        <v>0.3</v>
      </c>
      <c r="H3" s="93">
        <v>1.6</v>
      </c>
      <c r="I3" s="1">
        <f t="shared" ref="I3:I11" si="0">G3*H3</f>
        <v>0.48</v>
      </c>
      <c r="J3" s="85">
        <v>1.7</v>
      </c>
      <c r="K3" s="85">
        <v>2.2000000000000002</v>
      </c>
      <c r="L3" s="97">
        <f>J3*K3</f>
        <v>3.74</v>
      </c>
      <c r="M3" t="s">
        <v>88</v>
      </c>
      <c r="N3" s="85">
        <v>4.5</v>
      </c>
      <c r="O3" t="s">
        <v>88</v>
      </c>
    </row>
    <row r="4" spans="1:15" x14ac:dyDescent="0.25">
      <c r="B4" t="s">
        <v>12</v>
      </c>
      <c r="C4" t="s">
        <v>85</v>
      </c>
      <c r="D4" s="93">
        <v>61.5</v>
      </c>
      <c r="E4" s="1" t="s">
        <v>98</v>
      </c>
      <c r="F4" s="1" t="s">
        <v>86</v>
      </c>
      <c r="G4" s="93">
        <v>0.4</v>
      </c>
      <c r="H4" s="93">
        <v>1.4</v>
      </c>
      <c r="I4" s="1">
        <f t="shared" si="0"/>
        <v>0.55999999999999994</v>
      </c>
      <c r="J4" s="85">
        <v>1.5</v>
      </c>
      <c r="K4" s="85">
        <v>3.4</v>
      </c>
      <c r="L4" s="97">
        <f t="shared" ref="L4:L11" si="1">J4*K4</f>
        <v>5.0999999999999996</v>
      </c>
      <c r="M4" t="s">
        <v>88</v>
      </c>
      <c r="N4" s="85">
        <v>2.8</v>
      </c>
      <c r="O4" t="s">
        <v>88</v>
      </c>
    </row>
    <row r="5" spans="1:15" x14ac:dyDescent="0.25">
      <c r="B5" t="s">
        <v>12</v>
      </c>
      <c r="C5" t="s">
        <v>85</v>
      </c>
      <c r="D5" s="93">
        <v>62.4</v>
      </c>
      <c r="F5" s="1" t="s">
        <v>86</v>
      </c>
      <c r="G5" s="93">
        <v>0</v>
      </c>
      <c r="H5" s="93">
        <v>0</v>
      </c>
      <c r="I5" s="1">
        <f t="shared" si="0"/>
        <v>0</v>
      </c>
      <c r="J5" s="85">
        <v>2</v>
      </c>
      <c r="K5" s="85">
        <v>3.2</v>
      </c>
      <c r="L5" s="97">
        <f t="shared" si="1"/>
        <v>6.4</v>
      </c>
      <c r="M5" t="s">
        <v>88</v>
      </c>
      <c r="N5" s="85">
        <v>3.2</v>
      </c>
      <c r="O5" t="s">
        <v>88</v>
      </c>
    </row>
    <row r="6" spans="1:15" x14ac:dyDescent="0.25">
      <c r="B6" t="s">
        <v>12</v>
      </c>
      <c r="C6" t="s">
        <v>85</v>
      </c>
      <c r="D6" s="93">
        <v>64.3</v>
      </c>
      <c r="F6" s="1" t="s">
        <v>86</v>
      </c>
      <c r="G6" s="93">
        <v>0</v>
      </c>
      <c r="H6" s="93">
        <v>0</v>
      </c>
      <c r="I6" s="1">
        <f t="shared" si="0"/>
        <v>0</v>
      </c>
      <c r="J6" s="85">
        <v>1.7</v>
      </c>
      <c r="K6" s="85">
        <v>3.6</v>
      </c>
      <c r="L6" s="97">
        <f t="shared" si="1"/>
        <v>6.12</v>
      </c>
      <c r="M6" t="s">
        <v>88</v>
      </c>
      <c r="N6" s="85">
        <v>2.15</v>
      </c>
      <c r="O6" t="s">
        <v>88</v>
      </c>
    </row>
    <row r="7" spans="1:15" x14ac:dyDescent="0.25">
      <c r="B7" t="s">
        <v>12</v>
      </c>
      <c r="C7" t="s">
        <v>85</v>
      </c>
      <c r="D7" s="93">
        <v>62.7</v>
      </c>
      <c r="E7" s="1" t="s">
        <v>98</v>
      </c>
      <c r="F7" s="1" t="s">
        <v>86</v>
      </c>
      <c r="G7" s="93">
        <v>0.9</v>
      </c>
      <c r="H7" s="93">
        <v>2</v>
      </c>
      <c r="I7" s="1">
        <f t="shared" si="0"/>
        <v>1.8</v>
      </c>
      <c r="J7" s="85">
        <v>0.9</v>
      </c>
      <c r="K7" s="85">
        <v>1.9</v>
      </c>
      <c r="L7" s="97">
        <f t="shared" si="1"/>
        <v>1.71</v>
      </c>
      <c r="M7" t="s">
        <v>88</v>
      </c>
      <c r="N7" s="85">
        <v>3.6</v>
      </c>
      <c r="O7" t="s">
        <v>88</v>
      </c>
    </row>
    <row r="8" spans="1:15" x14ac:dyDescent="0.25">
      <c r="B8" t="s">
        <v>12</v>
      </c>
      <c r="C8" t="s">
        <v>85</v>
      </c>
      <c r="D8" s="93">
        <v>63.9</v>
      </c>
      <c r="E8" s="1" t="s">
        <v>98</v>
      </c>
      <c r="F8" s="1" t="s">
        <v>86</v>
      </c>
      <c r="G8" s="93">
        <v>0.5</v>
      </c>
      <c r="H8" s="93">
        <v>1.2</v>
      </c>
      <c r="I8" s="1">
        <f t="shared" si="0"/>
        <v>0.6</v>
      </c>
      <c r="J8" s="85">
        <v>1.9</v>
      </c>
      <c r="K8" s="85">
        <v>4.3</v>
      </c>
      <c r="L8" s="97">
        <f t="shared" si="1"/>
        <v>8.17</v>
      </c>
      <c r="M8" t="s">
        <v>88</v>
      </c>
      <c r="N8" s="85">
        <v>1.5</v>
      </c>
      <c r="O8" t="s">
        <v>88</v>
      </c>
    </row>
    <row r="9" spans="1:15" x14ac:dyDescent="0.25">
      <c r="B9" t="s">
        <v>12</v>
      </c>
      <c r="C9" t="s">
        <v>85</v>
      </c>
      <c r="D9" s="94">
        <v>63.7</v>
      </c>
      <c r="E9" s="1" t="s">
        <v>98</v>
      </c>
      <c r="F9" s="1" t="s">
        <v>86</v>
      </c>
      <c r="G9" s="94">
        <v>0.5</v>
      </c>
      <c r="H9" s="94">
        <v>1.6</v>
      </c>
      <c r="I9" s="1">
        <f t="shared" si="0"/>
        <v>0.8</v>
      </c>
      <c r="J9" s="86">
        <v>1.6</v>
      </c>
      <c r="K9" s="86">
        <v>4.3</v>
      </c>
      <c r="L9" s="97">
        <f t="shared" si="1"/>
        <v>6.88</v>
      </c>
      <c r="M9" t="s">
        <v>88</v>
      </c>
      <c r="N9" s="85">
        <v>2.1</v>
      </c>
      <c r="O9" t="s">
        <v>88</v>
      </c>
    </row>
    <row r="10" spans="1:15" x14ac:dyDescent="0.25">
      <c r="B10" t="s">
        <v>12</v>
      </c>
      <c r="C10" t="s">
        <v>85</v>
      </c>
      <c r="D10" s="94">
        <v>65.7</v>
      </c>
      <c r="F10" s="1" t="s">
        <v>86</v>
      </c>
      <c r="G10" s="94">
        <v>0</v>
      </c>
      <c r="H10" s="94">
        <v>0</v>
      </c>
      <c r="I10" s="1">
        <f t="shared" si="0"/>
        <v>0</v>
      </c>
      <c r="J10" s="86">
        <v>2</v>
      </c>
      <c r="K10" s="86">
        <v>3</v>
      </c>
      <c r="L10" s="97">
        <f t="shared" si="1"/>
        <v>6</v>
      </c>
      <c r="M10" t="s">
        <v>88</v>
      </c>
      <c r="N10" s="85">
        <v>2.2999999999999998</v>
      </c>
      <c r="O10" t="s">
        <v>88</v>
      </c>
    </row>
    <row r="11" spans="1:15" x14ac:dyDescent="0.25">
      <c r="B11" t="s">
        <v>12</v>
      </c>
      <c r="C11" t="s">
        <v>85</v>
      </c>
      <c r="D11" s="94">
        <v>64.5</v>
      </c>
      <c r="F11" s="1" t="s">
        <v>86</v>
      </c>
      <c r="G11" s="94">
        <v>0</v>
      </c>
      <c r="H11" s="94">
        <v>0</v>
      </c>
      <c r="I11" s="1">
        <f t="shared" si="0"/>
        <v>0</v>
      </c>
      <c r="J11" s="86">
        <v>1.8</v>
      </c>
      <c r="K11" s="86">
        <v>3.7</v>
      </c>
      <c r="L11" s="97">
        <f t="shared" si="1"/>
        <v>6.66</v>
      </c>
      <c r="M11" t="s">
        <v>88</v>
      </c>
      <c r="N11" s="85">
        <v>2.5</v>
      </c>
      <c r="O11" t="s">
        <v>88</v>
      </c>
    </row>
    <row r="12" spans="1:15" x14ac:dyDescent="0.25">
      <c r="A12" s="14" t="s">
        <v>33</v>
      </c>
      <c r="B12" s="14"/>
      <c r="C12" s="14"/>
      <c r="D12" s="96">
        <f>AVERAGE(D3:D11)</f>
        <v>63.622222222222213</v>
      </c>
      <c r="E12" s="96"/>
      <c r="F12" s="96"/>
      <c r="G12" s="96">
        <f t="shared" ref="G12:N12" si="2">AVERAGE(G3:G11)</f>
        <v>0.28888888888888892</v>
      </c>
      <c r="H12" s="96">
        <f t="shared" si="2"/>
        <v>0.8666666666666667</v>
      </c>
      <c r="I12" s="96">
        <f t="shared" si="2"/>
        <v>0.47111111111111115</v>
      </c>
      <c r="J12" s="96">
        <f t="shared" si="2"/>
        <v>1.677777777777778</v>
      </c>
      <c r="K12" s="96">
        <f t="shared" si="2"/>
        <v>3.2888888888888892</v>
      </c>
      <c r="L12" s="96">
        <f t="shared" si="2"/>
        <v>5.6422222222222222</v>
      </c>
      <c r="N12" s="96">
        <f t="shared" si="2"/>
        <v>2.7388888888888889</v>
      </c>
    </row>
    <row r="13" spans="1:15" x14ac:dyDescent="0.25">
      <c r="A13" s="14" t="s">
        <v>34</v>
      </c>
      <c r="B13" s="14"/>
      <c r="C13" s="14"/>
      <c r="D13" s="96">
        <f>STDEV(D3:D11)</f>
        <v>1.2527746981977428</v>
      </c>
      <c r="E13" s="96"/>
      <c r="F13" s="96"/>
      <c r="G13" s="96">
        <f t="shared" ref="G13:L13" si="3">STDEV(G3:G11)</f>
        <v>0.31797973380564853</v>
      </c>
      <c r="H13" s="96">
        <f t="shared" si="3"/>
        <v>0.84852813742385691</v>
      </c>
      <c r="I13" s="96">
        <f t="shared" si="3"/>
        <v>0.59017888060410217</v>
      </c>
      <c r="J13" s="96">
        <f t="shared" si="3"/>
        <v>0.33829638550307417</v>
      </c>
      <c r="K13" s="96">
        <f t="shared" si="3"/>
        <v>0.8313309275559938</v>
      </c>
      <c r="L13" s="96">
        <f t="shared" si="3"/>
        <v>1.9125557362974925</v>
      </c>
      <c r="N13" s="96">
        <f t="shared" ref="N13" si="4">STDEV(N3:N11)</f>
        <v>0.90821864719411682</v>
      </c>
    </row>
    <row r="14" spans="1:15" x14ac:dyDescent="0.25">
      <c r="D14" s="94"/>
      <c r="G14" s="94"/>
      <c r="H14" s="94"/>
      <c r="J14" s="86"/>
      <c r="K14" s="86"/>
      <c r="L14" s="97"/>
      <c r="N14" s="85"/>
    </row>
    <row r="15" spans="1:15" x14ac:dyDescent="0.25">
      <c r="B15" t="s">
        <v>90</v>
      </c>
      <c r="C15" t="s">
        <v>85</v>
      </c>
      <c r="D15" s="94">
        <v>63.1</v>
      </c>
      <c r="E15" s="23"/>
      <c r="F15" s="23" t="s">
        <v>86</v>
      </c>
      <c r="G15" s="94">
        <v>0</v>
      </c>
      <c r="H15" s="94">
        <v>0</v>
      </c>
      <c r="I15" s="1">
        <f>G15*H15</f>
        <v>0</v>
      </c>
      <c r="J15" s="94">
        <v>2.1</v>
      </c>
      <c r="K15" s="94">
        <v>4.5</v>
      </c>
      <c r="L15" s="94">
        <v>9.4500000000000011</v>
      </c>
      <c r="M15" s="89" t="s">
        <v>88</v>
      </c>
      <c r="N15" s="94">
        <v>2</v>
      </c>
      <c r="O15" t="s">
        <v>88</v>
      </c>
    </row>
    <row r="16" spans="1:15" x14ac:dyDescent="0.25">
      <c r="B16" t="s">
        <v>90</v>
      </c>
      <c r="C16" t="s">
        <v>85</v>
      </c>
      <c r="D16" s="94">
        <v>62.5</v>
      </c>
      <c r="E16" s="1" t="s">
        <v>98</v>
      </c>
      <c r="F16" s="23" t="s">
        <v>86</v>
      </c>
      <c r="G16" s="94">
        <v>0.4</v>
      </c>
      <c r="H16" s="94">
        <v>1.4</v>
      </c>
      <c r="I16" s="94">
        <v>0.55999999999999994</v>
      </c>
      <c r="J16" s="94">
        <v>1.8</v>
      </c>
      <c r="K16" s="94">
        <v>3.6</v>
      </c>
      <c r="L16" s="94">
        <v>6.48</v>
      </c>
      <c r="M16" s="89" t="s">
        <v>88</v>
      </c>
      <c r="N16" s="94">
        <v>2.2000000000000002</v>
      </c>
      <c r="O16" t="s">
        <v>88</v>
      </c>
    </row>
    <row r="17" spans="1:15" x14ac:dyDescent="0.25">
      <c r="B17" t="s">
        <v>90</v>
      </c>
      <c r="C17" t="s">
        <v>85</v>
      </c>
      <c r="D17" s="94">
        <v>61.4</v>
      </c>
      <c r="E17" s="23"/>
      <c r="F17" s="23" t="s">
        <v>86</v>
      </c>
      <c r="G17" s="94">
        <v>0</v>
      </c>
      <c r="H17" s="94">
        <v>0</v>
      </c>
      <c r="I17" s="1">
        <f>G17*H17</f>
        <v>0</v>
      </c>
      <c r="J17" s="94">
        <v>1.6</v>
      </c>
      <c r="K17" s="94">
        <v>4.3</v>
      </c>
      <c r="L17" s="94">
        <v>6.88</v>
      </c>
      <c r="M17" s="89" t="s">
        <v>88</v>
      </c>
      <c r="N17" s="94">
        <v>2.8</v>
      </c>
      <c r="O17" t="s">
        <v>88</v>
      </c>
    </row>
    <row r="18" spans="1:15" x14ac:dyDescent="0.25">
      <c r="B18" t="s">
        <v>90</v>
      </c>
      <c r="C18" t="s">
        <v>85</v>
      </c>
      <c r="D18" s="94">
        <v>60.3</v>
      </c>
      <c r="E18" s="1" t="s">
        <v>98</v>
      </c>
      <c r="F18" s="23" t="s">
        <v>86</v>
      </c>
      <c r="G18" s="94">
        <v>0.4</v>
      </c>
      <c r="H18" s="94">
        <v>1.3</v>
      </c>
      <c r="I18" s="94">
        <v>0.52</v>
      </c>
      <c r="J18" s="94">
        <v>1.9</v>
      </c>
      <c r="K18" s="94">
        <v>3.5</v>
      </c>
      <c r="L18" s="94">
        <v>6.6499999999999995</v>
      </c>
      <c r="M18" s="89" t="s">
        <v>88</v>
      </c>
      <c r="N18" s="94">
        <v>3</v>
      </c>
      <c r="O18" t="s">
        <v>88</v>
      </c>
    </row>
    <row r="19" spans="1:15" x14ac:dyDescent="0.25">
      <c r="B19" t="s">
        <v>90</v>
      </c>
      <c r="C19" t="s">
        <v>85</v>
      </c>
      <c r="D19" s="94">
        <v>63.7</v>
      </c>
      <c r="E19" s="23"/>
      <c r="F19" s="23" t="s">
        <v>86</v>
      </c>
      <c r="G19" s="94">
        <v>0</v>
      </c>
      <c r="H19" s="94">
        <v>0</v>
      </c>
      <c r="I19" s="1">
        <f>G19*H19</f>
        <v>0</v>
      </c>
      <c r="J19" s="94">
        <v>1.6</v>
      </c>
      <c r="K19" s="94">
        <v>3.5</v>
      </c>
      <c r="L19" s="94">
        <v>5.6000000000000005</v>
      </c>
      <c r="M19" s="89" t="s">
        <v>88</v>
      </c>
      <c r="N19" s="94">
        <v>3.13</v>
      </c>
      <c r="O19" t="s">
        <v>88</v>
      </c>
    </row>
    <row r="20" spans="1:15" x14ac:dyDescent="0.25">
      <c r="B20" t="s">
        <v>90</v>
      </c>
      <c r="C20" t="s">
        <v>85</v>
      </c>
      <c r="D20" s="94">
        <v>64.2</v>
      </c>
      <c r="E20" s="23"/>
      <c r="F20" s="23" t="s">
        <v>86</v>
      </c>
      <c r="G20" s="94">
        <v>0</v>
      </c>
      <c r="H20" s="94">
        <v>0</v>
      </c>
      <c r="I20" s="1">
        <f>G20*H20</f>
        <v>0</v>
      </c>
      <c r="J20" s="94">
        <v>2.2000000000000002</v>
      </c>
      <c r="K20" s="94">
        <v>3.8</v>
      </c>
      <c r="L20" s="94">
        <v>8.36</v>
      </c>
      <c r="M20" s="89" t="s">
        <v>88</v>
      </c>
      <c r="N20" s="94">
        <v>1.8</v>
      </c>
      <c r="O20" t="s">
        <v>88</v>
      </c>
    </row>
    <row r="21" spans="1:15" x14ac:dyDescent="0.25">
      <c r="B21" t="s">
        <v>90</v>
      </c>
      <c r="C21" t="s">
        <v>85</v>
      </c>
      <c r="D21" s="94">
        <v>65.099999999999994</v>
      </c>
      <c r="E21" s="1" t="s">
        <v>98</v>
      </c>
      <c r="F21" s="23" t="s">
        <v>86</v>
      </c>
      <c r="G21" s="94">
        <v>0.85</v>
      </c>
      <c r="H21" s="94">
        <v>1.7</v>
      </c>
      <c r="I21" s="94">
        <v>1.4449999999999998</v>
      </c>
      <c r="J21" s="94">
        <v>2.5</v>
      </c>
      <c r="K21" s="94">
        <v>2.8</v>
      </c>
      <c r="L21" s="94">
        <v>7</v>
      </c>
      <c r="M21" s="89" t="s">
        <v>91</v>
      </c>
      <c r="N21" s="94">
        <v>0</v>
      </c>
      <c r="O21" t="s">
        <v>88</v>
      </c>
    </row>
    <row r="22" spans="1:15" x14ac:dyDescent="0.25">
      <c r="B22" t="s">
        <v>90</v>
      </c>
      <c r="C22" t="s">
        <v>85</v>
      </c>
      <c r="D22" s="94">
        <v>65</v>
      </c>
      <c r="E22" s="23"/>
      <c r="F22" s="23" t="s">
        <v>86</v>
      </c>
      <c r="G22" s="94">
        <v>0</v>
      </c>
      <c r="H22" s="94">
        <v>0</v>
      </c>
      <c r="I22" s="1">
        <f>G22*H22</f>
        <v>0</v>
      </c>
      <c r="J22" s="94">
        <v>1.6</v>
      </c>
      <c r="K22" s="94">
        <v>3.11</v>
      </c>
      <c r="L22" s="94">
        <v>4.976</v>
      </c>
      <c r="M22" s="89" t="s">
        <v>88</v>
      </c>
      <c r="N22" s="94">
        <v>2.8</v>
      </c>
      <c r="O22" t="s">
        <v>88</v>
      </c>
    </row>
    <row r="23" spans="1:15" x14ac:dyDescent="0.25">
      <c r="B23" t="s">
        <v>90</v>
      </c>
      <c r="C23" t="s">
        <v>85</v>
      </c>
      <c r="D23" s="94">
        <v>62.9</v>
      </c>
      <c r="E23" s="23"/>
      <c r="F23" s="23" t="s">
        <v>86</v>
      </c>
      <c r="G23" s="94">
        <v>0</v>
      </c>
      <c r="H23" s="94">
        <v>0</v>
      </c>
      <c r="I23" s="1">
        <f t="shared" ref="I23:I25" si="5">G23*H23</f>
        <v>0</v>
      </c>
      <c r="J23" s="94">
        <v>1.4</v>
      </c>
      <c r="K23" s="94">
        <v>3.1</v>
      </c>
      <c r="L23" s="94">
        <v>4.34</v>
      </c>
      <c r="M23" s="89" t="s">
        <v>88</v>
      </c>
      <c r="N23" s="94">
        <v>2.1</v>
      </c>
      <c r="O23" t="s">
        <v>88</v>
      </c>
    </row>
    <row r="24" spans="1:15" x14ac:dyDescent="0.25">
      <c r="B24" t="s">
        <v>90</v>
      </c>
      <c r="C24" t="s">
        <v>85</v>
      </c>
      <c r="D24" s="94">
        <v>68.3</v>
      </c>
      <c r="E24" s="23"/>
      <c r="F24" s="23" t="s">
        <v>86</v>
      </c>
      <c r="G24" s="94">
        <v>0</v>
      </c>
      <c r="H24" s="94">
        <v>0</v>
      </c>
      <c r="I24" s="1">
        <f t="shared" si="5"/>
        <v>0</v>
      </c>
      <c r="J24" s="94">
        <v>1.5</v>
      </c>
      <c r="K24" s="94">
        <v>3.4</v>
      </c>
      <c r="L24" s="94">
        <v>5.0999999999999996</v>
      </c>
      <c r="M24" s="89" t="s">
        <v>88</v>
      </c>
      <c r="N24" s="94">
        <v>2.9</v>
      </c>
      <c r="O24" t="s">
        <v>88</v>
      </c>
    </row>
    <row r="25" spans="1:15" x14ac:dyDescent="0.25">
      <c r="B25" t="s">
        <v>90</v>
      </c>
      <c r="C25" t="s">
        <v>85</v>
      </c>
      <c r="D25" s="94">
        <v>69.599999999999994</v>
      </c>
      <c r="E25" s="23"/>
      <c r="F25" s="23" t="s">
        <v>86</v>
      </c>
      <c r="G25" s="94">
        <v>0</v>
      </c>
      <c r="H25" s="94">
        <v>0</v>
      </c>
      <c r="I25" s="1">
        <f t="shared" si="5"/>
        <v>0</v>
      </c>
      <c r="J25" s="94">
        <v>1.9</v>
      </c>
      <c r="K25" s="94">
        <v>4.4000000000000004</v>
      </c>
      <c r="L25" s="94">
        <v>8.36</v>
      </c>
      <c r="M25" s="89" t="s">
        <v>88</v>
      </c>
      <c r="N25" s="94">
        <v>2.8</v>
      </c>
      <c r="O25" t="s">
        <v>88</v>
      </c>
    </row>
    <row r="26" spans="1:15" x14ac:dyDescent="0.25">
      <c r="A26" s="14" t="s">
        <v>33</v>
      </c>
      <c r="B26" s="14"/>
      <c r="C26" s="14"/>
      <c r="D26" s="96">
        <f>AVERAGE(D15:D25)</f>
        <v>64.190909090909088</v>
      </c>
      <c r="E26" s="96"/>
      <c r="F26" s="96"/>
      <c r="G26" s="96">
        <f t="shared" ref="G26:N26" si="6">AVERAGE(G15:G25)</f>
        <v>0.15</v>
      </c>
      <c r="H26" s="96">
        <f t="shared" si="6"/>
        <v>0.4</v>
      </c>
      <c r="I26" s="96">
        <f t="shared" si="6"/>
        <v>0.22954545454545452</v>
      </c>
      <c r="J26" s="96">
        <f t="shared" si="6"/>
        <v>1.8272727272727272</v>
      </c>
      <c r="K26" s="96">
        <f t="shared" si="6"/>
        <v>3.6372727272727272</v>
      </c>
      <c r="L26" s="96">
        <f t="shared" si="6"/>
        <v>6.6541818181818178</v>
      </c>
      <c r="M26" s="89"/>
      <c r="N26" s="96">
        <f t="shared" si="6"/>
        <v>2.3209090909090908</v>
      </c>
    </row>
    <row r="27" spans="1:15" x14ac:dyDescent="0.25">
      <c r="A27" s="14" t="s">
        <v>34</v>
      </c>
      <c r="B27" s="14"/>
      <c r="C27" s="14"/>
      <c r="D27" s="96">
        <f>STDEV(D15:D25)</f>
        <v>2.766027673561688</v>
      </c>
      <c r="E27" s="96"/>
      <c r="F27" s="96"/>
      <c r="G27" s="96">
        <f t="shared" ref="G27:L27" si="7">STDEV(G15:G25)</f>
        <v>0.28195744359743369</v>
      </c>
      <c r="H27" s="96">
        <f t="shared" si="7"/>
        <v>0.69137544069774415</v>
      </c>
      <c r="I27" s="96">
        <f t="shared" si="7"/>
        <v>0.45743007413950459</v>
      </c>
      <c r="J27" s="96">
        <f t="shared" si="7"/>
        <v>0.33493554332411363</v>
      </c>
      <c r="K27" s="96">
        <f t="shared" si="7"/>
        <v>0.56167768175513266</v>
      </c>
      <c r="L27" s="96">
        <f t="shared" si="7"/>
        <v>1.5979888496595878</v>
      </c>
      <c r="M27" s="89"/>
      <c r="N27" s="96">
        <f t="shared" ref="N27" si="8">STDEV(N15:N25)</f>
        <v>0.89241755412423951</v>
      </c>
    </row>
    <row r="28" spans="1:15" x14ac:dyDescent="0.25">
      <c r="D28" s="94"/>
      <c r="E28" s="23"/>
      <c r="F28" s="23"/>
      <c r="G28" s="94"/>
      <c r="H28" s="94"/>
      <c r="J28" s="94"/>
      <c r="K28" s="94"/>
      <c r="L28" s="94"/>
      <c r="M28" s="89"/>
      <c r="N28" s="94"/>
    </row>
    <row r="29" spans="1:15" x14ac:dyDescent="0.25">
      <c r="B29" t="s">
        <v>89</v>
      </c>
      <c r="C29" t="s">
        <v>85</v>
      </c>
      <c r="D29" s="86">
        <v>62.6</v>
      </c>
      <c r="E29" s="1" t="s">
        <v>98</v>
      </c>
      <c r="F29" s="23" t="s">
        <v>86</v>
      </c>
      <c r="G29" s="86">
        <v>0.8</v>
      </c>
      <c r="H29" s="86">
        <v>0.9</v>
      </c>
      <c r="I29" s="86">
        <v>0.72000000000000008</v>
      </c>
      <c r="J29" s="86">
        <v>2.0499999999999998</v>
      </c>
      <c r="K29" s="86">
        <v>4.2</v>
      </c>
      <c r="L29" s="86">
        <v>8.61</v>
      </c>
      <c r="M29" s="89" t="s">
        <v>88</v>
      </c>
      <c r="N29" s="86">
        <v>2.2000000000000002</v>
      </c>
      <c r="O29" t="s">
        <v>88</v>
      </c>
    </row>
    <row r="30" spans="1:15" x14ac:dyDescent="0.25">
      <c r="B30" t="s">
        <v>89</v>
      </c>
      <c r="C30" t="s">
        <v>85</v>
      </c>
      <c r="D30" s="86">
        <v>58.9</v>
      </c>
      <c r="E30" s="1" t="s">
        <v>98</v>
      </c>
      <c r="F30" s="23" t="s">
        <v>86</v>
      </c>
      <c r="G30" s="86">
        <v>0.4</v>
      </c>
      <c r="H30" s="86">
        <v>1.3</v>
      </c>
      <c r="I30" s="86">
        <v>0.52</v>
      </c>
      <c r="J30" s="86">
        <v>1.5</v>
      </c>
      <c r="K30" s="86">
        <v>3.7</v>
      </c>
      <c r="L30" s="86">
        <v>5.5500000000000007</v>
      </c>
      <c r="M30" s="89" t="s">
        <v>88</v>
      </c>
      <c r="N30" s="86">
        <v>3.6</v>
      </c>
      <c r="O30" t="s">
        <v>88</v>
      </c>
    </row>
    <row r="31" spans="1:15" x14ac:dyDescent="0.25">
      <c r="B31" t="s">
        <v>89</v>
      </c>
      <c r="C31" t="s">
        <v>85</v>
      </c>
      <c r="D31" s="86">
        <v>64.5</v>
      </c>
      <c r="E31" s="23"/>
      <c r="F31" s="23" t="s">
        <v>86</v>
      </c>
      <c r="G31" s="94">
        <v>0</v>
      </c>
      <c r="H31" s="94">
        <v>0</v>
      </c>
      <c r="I31" s="1">
        <f>G31*H31</f>
        <v>0</v>
      </c>
      <c r="J31" s="86">
        <v>2.1</v>
      </c>
      <c r="K31" s="86">
        <v>3.1</v>
      </c>
      <c r="L31" s="86">
        <v>6.5100000000000007</v>
      </c>
      <c r="M31" s="89" t="s">
        <v>88</v>
      </c>
      <c r="N31" s="86">
        <v>1.6</v>
      </c>
      <c r="O31" t="s">
        <v>88</v>
      </c>
    </row>
    <row r="32" spans="1:15" x14ac:dyDescent="0.25">
      <c r="B32" t="s">
        <v>89</v>
      </c>
      <c r="C32" t="s">
        <v>85</v>
      </c>
      <c r="D32" s="86">
        <v>65.400000000000006</v>
      </c>
      <c r="E32" s="23"/>
      <c r="F32" s="23" t="s">
        <v>86</v>
      </c>
      <c r="G32" s="94">
        <v>0</v>
      </c>
      <c r="H32" s="94">
        <v>0</v>
      </c>
      <c r="I32" s="1">
        <f t="shared" ref="I32:I34" si="9">G32*H32</f>
        <v>0</v>
      </c>
      <c r="J32" s="86">
        <v>2.2000000000000002</v>
      </c>
      <c r="K32" s="86">
        <v>3.2</v>
      </c>
      <c r="L32" s="86">
        <v>7.0400000000000009</v>
      </c>
      <c r="M32" s="89" t="s">
        <v>88</v>
      </c>
      <c r="N32" s="86">
        <v>2.2999999999999998</v>
      </c>
      <c r="O32" t="s">
        <v>88</v>
      </c>
    </row>
    <row r="33" spans="2:15" x14ac:dyDescent="0.25">
      <c r="B33" t="s">
        <v>89</v>
      </c>
      <c r="C33" t="s">
        <v>85</v>
      </c>
      <c r="D33" s="86">
        <v>62.8</v>
      </c>
      <c r="E33" s="23"/>
      <c r="F33" s="23" t="s">
        <v>86</v>
      </c>
      <c r="G33" s="94">
        <v>0</v>
      </c>
      <c r="H33" s="94">
        <v>0</v>
      </c>
      <c r="I33" s="1">
        <f t="shared" si="9"/>
        <v>0</v>
      </c>
      <c r="J33" s="86">
        <v>1.8</v>
      </c>
      <c r="K33" s="86">
        <v>3.8</v>
      </c>
      <c r="L33" s="86">
        <v>6.84</v>
      </c>
      <c r="M33" s="89" t="s">
        <v>88</v>
      </c>
      <c r="N33" s="86">
        <v>2.2000000000000002</v>
      </c>
      <c r="O33" t="s">
        <v>88</v>
      </c>
    </row>
    <row r="34" spans="2:15" x14ac:dyDescent="0.25">
      <c r="B34" t="s">
        <v>89</v>
      </c>
      <c r="C34" t="s">
        <v>85</v>
      </c>
      <c r="D34" s="86">
        <v>63.9</v>
      </c>
      <c r="E34" s="23"/>
      <c r="F34" s="23" t="s">
        <v>86</v>
      </c>
      <c r="G34" s="94">
        <v>0</v>
      </c>
      <c r="H34" s="94">
        <v>0</v>
      </c>
      <c r="I34" s="1">
        <f t="shared" si="9"/>
        <v>0</v>
      </c>
      <c r="J34" s="86">
        <v>1.9</v>
      </c>
      <c r="K34" s="86">
        <v>2.9</v>
      </c>
      <c r="L34" s="86">
        <v>5.51</v>
      </c>
      <c r="M34" s="89" t="s">
        <v>88</v>
      </c>
      <c r="N34" s="86">
        <v>2.16</v>
      </c>
      <c r="O34" t="s">
        <v>88</v>
      </c>
    </row>
    <row r="35" spans="2:15" x14ac:dyDescent="0.25">
      <c r="B35" t="s">
        <v>89</v>
      </c>
      <c r="C35" t="s">
        <v>85</v>
      </c>
      <c r="D35" s="86">
        <v>65.599999999999994</v>
      </c>
      <c r="E35" s="23"/>
      <c r="F35" s="23" t="s">
        <v>86</v>
      </c>
      <c r="G35" s="94">
        <v>0</v>
      </c>
      <c r="H35" s="94">
        <v>0</v>
      </c>
      <c r="I35" s="1">
        <f>G35*H35</f>
        <v>0</v>
      </c>
      <c r="J35" s="86">
        <v>2</v>
      </c>
      <c r="K35" s="86">
        <v>3.4</v>
      </c>
      <c r="L35" s="86">
        <v>6.8</v>
      </c>
      <c r="M35" s="89" t="s">
        <v>88</v>
      </c>
      <c r="N35" s="86">
        <v>3.5</v>
      </c>
      <c r="O35" t="s">
        <v>88</v>
      </c>
    </row>
    <row r="36" spans="2:15" x14ac:dyDescent="0.25">
      <c r="B36" t="s">
        <v>89</v>
      </c>
      <c r="C36" t="s">
        <v>85</v>
      </c>
      <c r="D36" s="86">
        <v>66.099999999999994</v>
      </c>
      <c r="E36" s="23"/>
      <c r="F36" s="23" t="s">
        <v>86</v>
      </c>
      <c r="G36" s="94">
        <v>0</v>
      </c>
      <c r="H36" s="94">
        <v>0</v>
      </c>
      <c r="I36" s="1">
        <f t="shared" ref="I36:I37" si="10">G36*H36</f>
        <v>0</v>
      </c>
      <c r="J36" s="86">
        <v>1.7</v>
      </c>
      <c r="K36" s="86">
        <v>3.4</v>
      </c>
      <c r="L36" s="86">
        <v>5.7799999999999994</v>
      </c>
      <c r="M36" s="89" t="s">
        <v>88</v>
      </c>
      <c r="N36" s="86">
        <v>3.1</v>
      </c>
      <c r="O36" t="s">
        <v>88</v>
      </c>
    </row>
    <row r="37" spans="2:15" x14ac:dyDescent="0.25">
      <c r="B37" t="s">
        <v>89</v>
      </c>
      <c r="C37" t="s">
        <v>85</v>
      </c>
      <c r="D37" s="86">
        <v>67.2</v>
      </c>
      <c r="E37" s="23"/>
      <c r="F37" s="23" t="s">
        <v>86</v>
      </c>
      <c r="G37" s="94">
        <v>0</v>
      </c>
      <c r="H37" s="94">
        <v>0</v>
      </c>
      <c r="I37" s="1">
        <f t="shared" si="10"/>
        <v>0</v>
      </c>
      <c r="J37" s="86">
        <v>2</v>
      </c>
      <c r="K37" s="86">
        <v>4.0999999999999996</v>
      </c>
      <c r="L37" s="86">
        <v>8.1999999999999993</v>
      </c>
      <c r="M37" s="89" t="s">
        <v>88</v>
      </c>
      <c r="N37" s="86">
        <v>2</v>
      </c>
      <c r="O37" t="s">
        <v>88</v>
      </c>
    </row>
    <row r="38" spans="2:15" x14ac:dyDescent="0.25">
      <c r="D38" s="96">
        <f>AVERAGE(D29:D37)</f>
        <v>64.111111111111114</v>
      </c>
      <c r="E38" s="96"/>
      <c r="F38" s="96"/>
      <c r="G38" s="96">
        <f t="shared" ref="G38" si="11">AVERAGE(G29:G37)</f>
        <v>0.13333333333333336</v>
      </c>
      <c r="H38" s="96">
        <f t="shared" ref="H38" si="12">AVERAGE(H29:H37)</f>
        <v>0.24444444444444446</v>
      </c>
      <c r="I38" s="96">
        <f t="shared" ref="I38" si="13">AVERAGE(I29:I37)</f>
        <v>0.1377777777777778</v>
      </c>
      <c r="J38" s="96">
        <f t="shared" ref="J38" si="14">AVERAGE(J29:J37)</f>
        <v>1.9166666666666667</v>
      </c>
      <c r="K38" s="96">
        <f t="shared" ref="K38" si="15">AVERAGE(K29:K37)</f>
        <v>3.5333333333333332</v>
      </c>
      <c r="L38" s="96">
        <f t="shared" ref="L38:N38" si="16">AVERAGE(L29:L37)</f>
        <v>6.7599999999999989</v>
      </c>
      <c r="M38" s="89"/>
      <c r="N38" s="96">
        <f t="shared" si="16"/>
        <v>2.5177777777777779</v>
      </c>
    </row>
    <row r="39" spans="2:15" x14ac:dyDescent="0.25">
      <c r="D39" s="96">
        <f>STDEV(D29:D37)</f>
        <v>2.468017648055036</v>
      </c>
      <c r="E39" s="96"/>
      <c r="F39" s="96"/>
      <c r="G39" s="96">
        <f t="shared" ref="G39:L39" si="17">STDEV(G29:G37)</f>
        <v>0.28284271247461906</v>
      </c>
      <c r="H39" s="96">
        <f t="shared" si="17"/>
        <v>0.49525526527012081</v>
      </c>
      <c r="I39" s="96">
        <f t="shared" si="17"/>
        <v>0.27792884780901111</v>
      </c>
      <c r="J39" s="96">
        <f t="shared" si="17"/>
        <v>0.21794494717703441</v>
      </c>
      <c r="K39" s="96">
        <f t="shared" si="17"/>
        <v>0.44721359549996309</v>
      </c>
      <c r="L39" s="96">
        <f t="shared" si="17"/>
        <v>1.097269337947623</v>
      </c>
      <c r="M39" s="89"/>
      <c r="N39" s="96">
        <f t="shared" ref="N39" si="18">STDEV(N29:N37)</f>
        <v>0.70380710741256669</v>
      </c>
    </row>
    <row r="40" spans="2:15" x14ac:dyDescent="0.25">
      <c r="D40" s="86"/>
      <c r="E40" s="23"/>
      <c r="F40" s="23"/>
      <c r="G40" s="94"/>
      <c r="H40" s="94"/>
      <c r="J40" s="86"/>
      <c r="K40" s="86"/>
      <c r="L40" s="86"/>
      <c r="M40" s="89"/>
      <c r="N40" s="86"/>
    </row>
    <row r="41" spans="2:15" ht="15.75" x14ac:dyDescent="0.3">
      <c r="B41" t="s">
        <v>92</v>
      </c>
      <c r="C41" t="s">
        <v>85</v>
      </c>
      <c r="D41" s="93">
        <v>63.7</v>
      </c>
      <c r="E41" s="1" t="s">
        <v>98</v>
      </c>
      <c r="F41" s="1" t="s">
        <v>86</v>
      </c>
      <c r="G41" s="93">
        <v>0.7</v>
      </c>
      <c r="H41" s="93">
        <v>1.2</v>
      </c>
      <c r="I41" s="93">
        <v>0.84</v>
      </c>
      <c r="J41" s="93">
        <v>2.1</v>
      </c>
      <c r="K41" s="93">
        <v>4.3</v>
      </c>
      <c r="L41" s="95">
        <v>9.0299999999999994</v>
      </c>
      <c r="M41" t="s">
        <v>91</v>
      </c>
      <c r="N41" s="93">
        <v>0</v>
      </c>
      <c r="O41" t="s">
        <v>91</v>
      </c>
    </row>
    <row r="42" spans="2:15" ht="15.75" x14ac:dyDescent="0.3">
      <c r="B42" t="s">
        <v>92</v>
      </c>
      <c r="C42" t="s">
        <v>85</v>
      </c>
      <c r="D42" s="93">
        <v>64.599999999999994</v>
      </c>
      <c r="F42" s="1" t="s">
        <v>86</v>
      </c>
      <c r="G42" s="94">
        <v>0</v>
      </c>
      <c r="H42" s="94">
        <v>0</v>
      </c>
      <c r="I42" s="1">
        <f>G42*H42</f>
        <v>0</v>
      </c>
      <c r="J42" s="93">
        <v>1.9</v>
      </c>
      <c r="K42" s="93">
        <v>4.8</v>
      </c>
      <c r="L42" s="95">
        <v>9.1199999999999992</v>
      </c>
      <c r="M42" t="s">
        <v>93</v>
      </c>
      <c r="N42" s="93">
        <v>15</v>
      </c>
      <c r="O42" t="s">
        <v>93</v>
      </c>
    </row>
    <row r="43" spans="2:15" ht="15.75" x14ac:dyDescent="0.3">
      <c r="B43" t="s">
        <v>92</v>
      </c>
      <c r="C43" t="s">
        <v>85</v>
      </c>
      <c r="D43" s="93">
        <v>62.8</v>
      </c>
      <c r="F43" s="1" t="s">
        <v>86</v>
      </c>
      <c r="G43" s="94">
        <v>0</v>
      </c>
      <c r="H43" s="94">
        <v>0</v>
      </c>
      <c r="I43" s="1">
        <f t="shared" ref="I43:I45" si="19">G43*H43</f>
        <v>0</v>
      </c>
      <c r="J43" s="93">
        <v>1.9</v>
      </c>
      <c r="K43" s="93">
        <v>3.7</v>
      </c>
      <c r="L43" s="95">
        <v>7.03</v>
      </c>
      <c r="M43" t="s">
        <v>93</v>
      </c>
      <c r="N43" s="93">
        <v>13</v>
      </c>
      <c r="O43" t="s">
        <v>93</v>
      </c>
    </row>
    <row r="44" spans="2:15" ht="15.75" x14ac:dyDescent="0.3">
      <c r="B44" t="s">
        <v>92</v>
      </c>
      <c r="C44" t="s">
        <v>85</v>
      </c>
      <c r="D44" s="93">
        <v>57.4</v>
      </c>
      <c r="F44" s="1" t="s">
        <v>86</v>
      </c>
      <c r="G44" s="94">
        <v>0</v>
      </c>
      <c r="H44" s="94">
        <v>0</v>
      </c>
      <c r="I44" s="1">
        <f t="shared" si="19"/>
        <v>0</v>
      </c>
      <c r="J44" s="93">
        <v>1.8</v>
      </c>
      <c r="K44" s="93">
        <v>4</v>
      </c>
      <c r="L44" s="95">
        <v>7.2</v>
      </c>
      <c r="M44" t="s">
        <v>93</v>
      </c>
      <c r="N44" s="93">
        <v>10</v>
      </c>
      <c r="O44" t="s">
        <v>93</v>
      </c>
    </row>
    <row r="45" spans="2:15" ht="15.75" x14ac:dyDescent="0.3">
      <c r="B45" t="s">
        <v>92</v>
      </c>
      <c r="C45" t="s">
        <v>85</v>
      </c>
      <c r="D45" s="93">
        <v>59</v>
      </c>
      <c r="F45" s="1" t="s">
        <v>86</v>
      </c>
      <c r="G45" s="94">
        <v>0</v>
      </c>
      <c r="H45" s="94">
        <v>0</v>
      </c>
      <c r="I45" s="1">
        <f t="shared" si="19"/>
        <v>0</v>
      </c>
      <c r="J45" s="93">
        <v>2.5</v>
      </c>
      <c r="K45" s="93">
        <v>4.3</v>
      </c>
      <c r="L45" s="95">
        <v>10.75</v>
      </c>
      <c r="M45" t="s">
        <v>93</v>
      </c>
      <c r="N45" s="93">
        <v>14</v>
      </c>
      <c r="O45" t="s">
        <v>93</v>
      </c>
    </row>
    <row r="46" spans="2:15" ht="15.75" x14ac:dyDescent="0.3">
      <c r="B46" t="s">
        <v>92</v>
      </c>
      <c r="C46" t="s">
        <v>85</v>
      </c>
      <c r="D46" s="93">
        <v>66.2</v>
      </c>
      <c r="F46" s="1" t="s">
        <v>86</v>
      </c>
      <c r="G46" s="94">
        <v>0</v>
      </c>
      <c r="H46" s="94">
        <v>0</v>
      </c>
      <c r="I46" s="1">
        <f>G46*H46</f>
        <v>0</v>
      </c>
      <c r="J46" s="93">
        <v>1.9</v>
      </c>
      <c r="K46" s="93">
        <v>2.8</v>
      </c>
      <c r="L46" s="95">
        <v>5.3199999999999994</v>
      </c>
      <c r="M46" t="s">
        <v>93</v>
      </c>
      <c r="N46" s="93">
        <v>12</v>
      </c>
      <c r="O46" t="s">
        <v>93</v>
      </c>
    </row>
    <row r="47" spans="2:15" ht="15.75" x14ac:dyDescent="0.3">
      <c r="B47" t="s">
        <v>92</v>
      </c>
      <c r="C47" t="s">
        <v>85</v>
      </c>
      <c r="D47" s="93">
        <v>64.599999999999994</v>
      </c>
      <c r="F47" s="1" t="s">
        <v>86</v>
      </c>
      <c r="G47" s="94">
        <v>0</v>
      </c>
      <c r="H47" s="94">
        <v>0</v>
      </c>
      <c r="I47" s="1">
        <f t="shared" ref="I47:I48" si="20">G47*H47</f>
        <v>0</v>
      </c>
      <c r="J47" s="93">
        <v>1.6</v>
      </c>
      <c r="K47" s="93">
        <v>3.9</v>
      </c>
      <c r="L47" s="95">
        <v>6.24</v>
      </c>
      <c r="M47" t="s">
        <v>88</v>
      </c>
      <c r="N47" s="93">
        <v>5.3</v>
      </c>
      <c r="O47" t="s">
        <v>93</v>
      </c>
    </row>
    <row r="48" spans="2:15" ht="15.75" x14ac:dyDescent="0.3">
      <c r="B48" t="s">
        <v>92</v>
      </c>
      <c r="C48" t="s">
        <v>85</v>
      </c>
      <c r="D48" s="93">
        <v>65.7</v>
      </c>
      <c r="F48" s="1" t="s">
        <v>86</v>
      </c>
      <c r="G48" s="94">
        <v>0</v>
      </c>
      <c r="H48" s="94">
        <v>0</v>
      </c>
      <c r="I48" s="1">
        <f t="shared" si="20"/>
        <v>0</v>
      </c>
      <c r="J48" s="93">
        <v>1.9</v>
      </c>
      <c r="K48" s="93">
        <v>4.4000000000000004</v>
      </c>
      <c r="L48" s="95">
        <v>8.36</v>
      </c>
      <c r="M48" t="s">
        <v>93</v>
      </c>
      <c r="N48" s="93">
        <v>12</v>
      </c>
      <c r="O48" t="s">
        <v>93</v>
      </c>
    </row>
    <row r="49" spans="1:15" ht="15.75" x14ac:dyDescent="0.3">
      <c r="B49" t="s">
        <v>92</v>
      </c>
      <c r="C49" t="s">
        <v>85</v>
      </c>
      <c r="D49" s="93">
        <v>61.7</v>
      </c>
      <c r="F49" s="1" t="s">
        <v>86</v>
      </c>
      <c r="G49" s="94">
        <v>0</v>
      </c>
      <c r="H49" s="94">
        <v>0</v>
      </c>
      <c r="I49" s="1">
        <f>G49*H49</f>
        <v>0</v>
      </c>
      <c r="J49" s="93">
        <v>1.8</v>
      </c>
      <c r="K49" s="93">
        <v>3.8</v>
      </c>
      <c r="L49" s="95">
        <v>6.84</v>
      </c>
      <c r="M49" t="s">
        <v>93</v>
      </c>
      <c r="N49" s="93">
        <v>11</v>
      </c>
      <c r="O49" t="s">
        <v>93</v>
      </c>
    </row>
    <row r="50" spans="1:15" ht="15.75" x14ac:dyDescent="0.3">
      <c r="B50" t="s">
        <v>92</v>
      </c>
      <c r="C50" t="s">
        <v>85</v>
      </c>
      <c r="D50" s="93">
        <v>64.7</v>
      </c>
      <c r="F50" s="1" t="s">
        <v>86</v>
      </c>
      <c r="G50" s="94">
        <v>0</v>
      </c>
      <c r="H50" s="94">
        <v>0</v>
      </c>
      <c r="I50" s="1">
        <f t="shared" ref="I50:I51" si="21">G50*H50</f>
        <v>0</v>
      </c>
      <c r="J50" s="93">
        <v>2.2000000000000002</v>
      </c>
      <c r="K50" s="93">
        <v>4.0999999999999996</v>
      </c>
      <c r="L50" s="95">
        <v>9.02</v>
      </c>
      <c r="M50" t="s">
        <v>93</v>
      </c>
      <c r="N50" s="93">
        <v>12</v>
      </c>
      <c r="O50" t="s">
        <v>93</v>
      </c>
    </row>
    <row r="51" spans="1:15" ht="15.75" x14ac:dyDescent="0.3">
      <c r="B51" t="s">
        <v>92</v>
      </c>
      <c r="C51" t="s">
        <v>85</v>
      </c>
      <c r="D51" s="93">
        <v>63.7</v>
      </c>
      <c r="F51" s="1" t="s">
        <v>86</v>
      </c>
      <c r="G51" s="94">
        <v>0</v>
      </c>
      <c r="H51" s="94">
        <v>0</v>
      </c>
      <c r="I51" s="1">
        <f t="shared" si="21"/>
        <v>0</v>
      </c>
      <c r="J51" s="93">
        <v>2.2000000000000002</v>
      </c>
      <c r="K51" s="93">
        <v>3.9</v>
      </c>
      <c r="L51" s="95">
        <v>8.58</v>
      </c>
      <c r="M51" t="s">
        <v>93</v>
      </c>
      <c r="N51" s="93">
        <v>11</v>
      </c>
      <c r="O51" t="s">
        <v>93</v>
      </c>
    </row>
    <row r="52" spans="1:15" x14ac:dyDescent="0.25">
      <c r="A52" s="14" t="s">
        <v>33</v>
      </c>
      <c r="D52" s="96">
        <f>AVERAGE(D41:D51)</f>
        <v>63.1</v>
      </c>
      <c r="E52" s="96"/>
      <c r="F52" s="96"/>
      <c r="G52" s="96">
        <f t="shared" ref="G52:N52" si="22">AVERAGE(G41:G51)</f>
        <v>6.363636363636363E-2</v>
      </c>
      <c r="H52" s="96">
        <f t="shared" si="22"/>
        <v>0.10909090909090909</v>
      </c>
      <c r="I52" s="96">
        <f t="shared" si="22"/>
        <v>7.6363636363636356E-2</v>
      </c>
      <c r="J52" s="96">
        <f t="shared" si="22"/>
        <v>1.9818181818181815</v>
      </c>
      <c r="K52" s="96">
        <f t="shared" si="22"/>
        <v>4</v>
      </c>
      <c r="L52" s="96">
        <f t="shared" si="22"/>
        <v>7.9536363636363632</v>
      </c>
      <c r="N52" s="96">
        <f t="shared" si="22"/>
        <v>10.481818181818182</v>
      </c>
    </row>
    <row r="53" spans="1:15" x14ac:dyDescent="0.25">
      <c r="A53" s="14" t="s">
        <v>34</v>
      </c>
      <c r="D53" s="96">
        <f>STDEV(D41:D51)</f>
        <v>2.7477263328068173</v>
      </c>
      <c r="E53" s="96"/>
      <c r="F53" s="96"/>
      <c r="G53" s="96">
        <f t="shared" ref="G53:L53" si="23">STDEV(G41:G51)</f>
        <v>0.21105794120443452</v>
      </c>
      <c r="H53" s="96">
        <f t="shared" si="23"/>
        <v>0.36181361349331637</v>
      </c>
      <c r="I53" s="96">
        <f t="shared" si="23"/>
        <v>0.25326952944532144</v>
      </c>
      <c r="J53" s="96">
        <f t="shared" si="23"/>
        <v>0.2482667187449118</v>
      </c>
      <c r="K53" s="96">
        <f t="shared" si="23"/>
        <v>0.507937003968013</v>
      </c>
      <c r="L53" s="96">
        <f t="shared" si="23"/>
        <v>1.5673880995291067</v>
      </c>
      <c r="N53" s="96">
        <f t="shared" ref="N53" si="24">STDEV(N41:N51)</f>
        <v>4.2841144199981844</v>
      </c>
    </row>
    <row r="54" spans="1:15" x14ac:dyDescent="0.25">
      <c r="D54" s="93"/>
      <c r="G54" s="94"/>
      <c r="H54" s="94"/>
      <c r="J54" s="93"/>
      <c r="K54" s="93"/>
      <c r="L54" s="95"/>
      <c r="N54" s="93"/>
    </row>
    <row r="55" spans="1:15" x14ac:dyDescent="0.25">
      <c r="B55" t="s">
        <v>94</v>
      </c>
      <c r="C55" t="s">
        <v>95</v>
      </c>
      <c r="D55" s="93">
        <v>62.9</v>
      </c>
      <c r="E55" s="1" t="s">
        <v>96</v>
      </c>
      <c r="F55" s="1" t="s">
        <v>96</v>
      </c>
      <c r="G55" s="93">
        <v>0.86</v>
      </c>
      <c r="H55" s="93">
        <v>2.5</v>
      </c>
      <c r="I55" s="93">
        <v>2.15</v>
      </c>
      <c r="J55" s="93">
        <v>2.2000000000000002</v>
      </c>
      <c r="K55" s="93">
        <v>0.89</v>
      </c>
      <c r="L55" s="95">
        <v>1.9580000000000002</v>
      </c>
      <c r="M55" s="87" t="s">
        <v>99</v>
      </c>
      <c r="N55" s="94"/>
      <c r="O55" s="88" t="s">
        <v>99</v>
      </c>
    </row>
    <row r="56" spans="1:15" x14ac:dyDescent="0.25">
      <c r="B56" t="s">
        <v>94</v>
      </c>
      <c r="C56" t="s">
        <v>95</v>
      </c>
      <c r="D56" s="93">
        <v>60.9</v>
      </c>
      <c r="E56" s="1" t="s">
        <v>96</v>
      </c>
      <c r="F56" s="1" t="s">
        <v>96</v>
      </c>
      <c r="G56" s="93">
        <v>0.8</v>
      </c>
      <c r="H56" s="93">
        <v>2.7</v>
      </c>
      <c r="I56" s="93">
        <v>2.16</v>
      </c>
      <c r="J56" s="93">
        <v>0.7</v>
      </c>
      <c r="K56" s="93">
        <v>2.2000000000000002</v>
      </c>
      <c r="L56" s="95">
        <v>1.54</v>
      </c>
      <c r="M56" s="88" t="s">
        <v>99</v>
      </c>
      <c r="N56" s="94"/>
      <c r="O56" s="88" t="s">
        <v>99</v>
      </c>
    </row>
    <row r="57" spans="1:15" x14ac:dyDescent="0.25">
      <c r="B57" t="s">
        <v>94</v>
      </c>
      <c r="C57" t="s">
        <v>95</v>
      </c>
      <c r="D57" s="93">
        <v>64.7</v>
      </c>
      <c r="E57" s="1" t="s">
        <v>96</v>
      </c>
      <c r="F57" s="1" t="s">
        <v>96</v>
      </c>
      <c r="G57" s="93">
        <v>0.88</v>
      </c>
      <c r="H57" s="93">
        <v>2.6</v>
      </c>
      <c r="I57" s="93">
        <v>2.2880000000000003</v>
      </c>
      <c r="J57" s="93">
        <v>1</v>
      </c>
      <c r="K57" s="93">
        <v>2.4</v>
      </c>
      <c r="L57" s="95">
        <v>2.4</v>
      </c>
      <c r="M57" s="88" t="s">
        <v>99</v>
      </c>
      <c r="N57" s="94"/>
      <c r="O57" s="88" t="s">
        <v>99</v>
      </c>
    </row>
    <row r="58" spans="1:15" x14ac:dyDescent="0.25">
      <c r="B58" t="s">
        <v>94</v>
      </c>
      <c r="C58" t="s">
        <v>95</v>
      </c>
      <c r="D58" s="93">
        <v>66.3</v>
      </c>
      <c r="E58" s="1" t="s">
        <v>96</v>
      </c>
      <c r="F58" s="1" t="s">
        <v>96</v>
      </c>
      <c r="G58" s="93">
        <v>0.8</v>
      </c>
      <c r="H58" s="93">
        <v>2.7</v>
      </c>
      <c r="I58" s="93">
        <v>2.16</v>
      </c>
      <c r="J58" s="93">
        <v>1</v>
      </c>
      <c r="K58" s="93">
        <v>2.5</v>
      </c>
      <c r="L58" s="95">
        <v>2.5</v>
      </c>
      <c r="M58" s="88" t="s">
        <v>99</v>
      </c>
      <c r="N58" s="94"/>
      <c r="O58" s="88" t="s">
        <v>99</v>
      </c>
    </row>
    <row r="59" spans="1:15" x14ac:dyDescent="0.25">
      <c r="B59" t="s">
        <v>94</v>
      </c>
      <c r="C59" t="s">
        <v>95</v>
      </c>
      <c r="D59" s="93">
        <v>60.4</v>
      </c>
      <c r="E59" s="1" t="s">
        <v>96</v>
      </c>
      <c r="F59" s="1" t="s">
        <v>96</v>
      </c>
      <c r="G59" s="93">
        <v>0.8</v>
      </c>
      <c r="H59" s="93">
        <v>2.1</v>
      </c>
      <c r="I59" s="93">
        <v>1.6800000000000002</v>
      </c>
      <c r="J59" s="93">
        <v>0.8</v>
      </c>
      <c r="K59" s="93">
        <v>1.9</v>
      </c>
      <c r="L59" s="95">
        <v>1.52</v>
      </c>
      <c r="M59" s="88" t="s">
        <v>99</v>
      </c>
      <c r="N59" s="94"/>
      <c r="O59" s="88" t="s">
        <v>99</v>
      </c>
    </row>
    <row r="60" spans="1:15" x14ac:dyDescent="0.25">
      <c r="B60" t="s">
        <v>94</v>
      </c>
      <c r="C60" t="s">
        <v>95</v>
      </c>
      <c r="D60" s="93">
        <v>65.2</v>
      </c>
      <c r="E60" s="1" t="s">
        <v>96</v>
      </c>
      <c r="F60" s="1" t="s">
        <v>96</v>
      </c>
      <c r="G60" s="93">
        <v>0.9</v>
      </c>
      <c r="H60" s="93">
        <v>2.7</v>
      </c>
      <c r="I60" s="93">
        <v>2.4300000000000002</v>
      </c>
      <c r="J60" s="93">
        <v>0.8</v>
      </c>
      <c r="K60" s="93">
        <v>2.2999999999999998</v>
      </c>
      <c r="L60" s="95">
        <v>1.8399999999999999</v>
      </c>
      <c r="M60" s="88" t="s">
        <v>99</v>
      </c>
      <c r="N60" s="94"/>
      <c r="O60" s="88" t="s">
        <v>99</v>
      </c>
    </row>
    <row r="61" spans="1:15" x14ac:dyDescent="0.25">
      <c r="B61" t="s">
        <v>94</v>
      </c>
      <c r="C61" t="s">
        <v>95</v>
      </c>
      <c r="D61" s="93">
        <v>65.400000000000006</v>
      </c>
      <c r="E61" s="1" t="s">
        <v>96</v>
      </c>
      <c r="F61" s="1" t="s">
        <v>96</v>
      </c>
      <c r="G61" s="93">
        <v>0.7</v>
      </c>
      <c r="H61" s="93">
        <v>1.9</v>
      </c>
      <c r="I61" s="93">
        <v>1.3299999999999998</v>
      </c>
      <c r="J61" s="93">
        <v>0.9</v>
      </c>
      <c r="K61" s="93">
        <v>1.9</v>
      </c>
      <c r="L61" s="95">
        <v>1.71</v>
      </c>
      <c r="M61" s="88" t="s">
        <v>99</v>
      </c>
      <c r="N61" s="94"/>
      <c r="O61" s="88" t="s">
        <v>99</v>
      </c>
    </row>
    <row r="62" spans="1:15" x14ac:dyDescent="0.25">
      <c r="B62" t="s">
        <v>94</v>
      </c>
      <c r="C62" t="s">
        <v>95</v>
      </c>
      <c r="D62" s="93">
        <v>63.3</v>
      </c>
      <c r="E62" s="1" t="s">
        <v>96</v>
      </c>
      <c r="F62" s="1" t="s">
        <v>96</v>
      </c>
      <c r="G62" s="93">
        <v>1</v>
      </c>
      <c r="H62" s="93">
        <v>2.2999999999999998</v>
      </c>
      <c r="I62" s="93">
        <v>2.2999999999999998</v>
      </c>
      <c r="J62" s="93">
        <v>0.7</v>
      </c>
      <c r="K62" s="93">
        <v>2</v>
      </c>
      <c r="L62" s="95">
        <v>1.4</v>
      </c>
      <c r="M62" s="88" t="s">
        <v>99</v>
      </c>
      <c r="N62" s="94"/>
      <c r="O62" s="88" t="s">
        <v>99</v>
      </c>
    </row>
    <row r="63" spans="1:15" x14ac:dyDescent="0.25">
      <c r="B63" t="s">
        <v>94</v>
      </c>
      <c r="C63" t="s">
        <v>95</v>
      </c>
      <c r="D63" s="93">
        <v>66.2</v>
      </c>
      <c r="E63" s="1" t="s">
        <v>96</v>
      </c>
      <c r="F63" s="1" t="s">
        <v>96</v>
      </c>
      <c r="G63" s="93">
        <v>0.9</v>
      </c>
      <c r="H63" s="93">
        <v>2.7</v>
      </c>
      <c r="I63" s="93">
        <v>2.4300000000000002</v>
      </c>
      <c r="J63" s="93">
        <v>1</v>
      </c>
      <c r="K63" s="93">
        <v>2.4</v>
      </c>
      <c r="L63" s="95">
        <v>2.4</v>
      </c>
      <c r="M63" s="88" t="s">
        <v>99</v>
      </c>
      <c r="N63" s="94"/>
      <c r="O63" s="88" t="s">
        <v>99</v>
      </c>
    </row>
    <row r="64" spans="1:15" x14ac:dyDescent="0.25">
      <c r="B64" t="s">
        <v>94</v>
      </c>
      <c r="C64" t="s">
        <v>95</v>
      </c>
      <c r="D64" s="94">
        <v>57.2</v>
      </c>
      <c r="E64" s="1" t="s">
        <v>96</v>
      </c>
      <c r="F64" s="1" t="s">
        <v>96</v>
      </c>
      <c r="G64" s="93">
        <v>0.8</v>
      </c>
      <c r="H64" s="93">
        <v>2.1</v>
      </c>
      <c r="I64" s="93">
        <v>1.6800000000000002</v>
      </c>
      <c r="J64" s="93">
        <v>0.9</v>
      </c>
      <c r="K64" s="93">
        <v>1.9</v>
      </c>
      <c r="L64" s="95">
        <v>1.71</v>
      </c>
      <c r="M64" s="88" t="s">
        <v>99</v>
      </c>
      <c r="N64" s="94"/>
      <c r="O64" s="88" t="s">
        <v>99</v>
      </c>
    </row>
    <row r="65" spans="1:15" x14ac:dyDescent="0.25">
      <c r="B65" t="s">
        <v>94</v>
      </c>
      <c r="C65" t="s">
        <v>95</v>
      </c>
      <c r="D65" s="94">
        <v>62.7</v>
      </c>
      <c r="E65" s="1" t="s">
        <v>96</v>
      </c>
      <c r="F65" s="1" t="s">
        <v>96</v>
      </c>
      <c r="G65" s="94">
        <v>0.9</v>
      </c>
      <c r="H65" s="94">
        <v>2.2999999999999998</v>
      </c>
      <c r="I65" s="93">
        <v>2.0699999999999998</v>
      </c>
      <c r="J65" s="94">
        <v>0.9</v>
      </c>
      <c r="K65" s="94">
        <v>2.7</v>
      </c>
      <c r="L65" s="95">
        <v>2.4300000000000002</v>
      </c>
      <c r="M65" s="88" t="s">
        <v>99</v>
      </c>
      <c r="N65" s="94"/>
      <c r="O65" s="88" t="s">
        <v>99</v>
      </c>
    </row>
    <row r="66" spans="1:15" x14ac:dyDescent="0.25">
      <c r="B66" t="s">
        <v>94</v>
      </c>
      <c r="C66" t="s">
        <v>95</v>
      </c>
      <c r="D66" s="94">
        <v>63.9</v>
      </c>
      <c r="E66" s="1" t="s">
        <v>96</v>
      </c>
      <c r="F66" s="1" t="s">
        <v>96</v>
      </c>
      <c r="G66" s="94">
        <v>0.9</v>
      </c>
      <c r="H66" s="94">
        <v>2.4</v>
      </c>
      <c r="I66" s="93">
        <v>2.16</v>
      </c>
      <c r="J66" s="94">
        <v>1</v>
      </c>
      <c r="K66" s="94">
        <v>2</v>
      </c>
      <c r="L66" s="95">
        <v>2</v>
      </c>
      <c r="M66" s="88" t="s">
        <v>99</v>
      </c>
      <c r="N66" s="94"/>
      <c r="O66" s="88" t="s">
        <v>99</v>
      </c>
    </row>
    <row r="67" spans="1:15" x14ac:dyDescent="0.25">
      <c r="B67" t="s">
        <v>94</v>
      </c>
      <c r="C67" t="s">
        <v>95</v>
      </c>
      <c r="D67" s="94">
        <v>68.2</v>
      </c>
      <c r="E67" s="1" t="s">
        <v>96</v>
      </c>
      <c r="F67" s="1" t="s">
        <v>96</v>
      </c>
      <c r="G67" s="93">
        <v>0.9</v>
      </c>
      <c r="H67" s="93">
        <v>2.6</v>
      </c>
      <c r="I67" s="93">
        <v>2.3400000000000003</v>
      </c>
      <c r="J67" s="94">
        <v>0.9</v>
      </c>
      <c r="K67" s="94">
        <v>2.4</v>
      </c>
      <c r="L67" s="95">
        <v>2.16</v>
      </c>
      <c r="M67" s="88" t="s">
        <v>99</v>
      </c>
      <c r="N67" s="94"/>
      <c r="O67" s="88" t="s">
        <v>99</v>
      </c>
    </row>
    <row r="68" spans="1:15" x14ac:dyDescent="0.25">
      <c r="A68" s="14" t="s">
        <v>33</v>
      </c>
      <c r="B68" s="14"/>
      <c r="C68" s="14"/>
      <c r="D68" s="96">
        <f>AVERAGE(D55:D67)</f>
        <v>63.638461538461542</v>
      </c>
      <c r="E68" s="96"/>
      <c r="F68" s="96"/>
      <c r="G68" s="96">
        <f t="shared" ref="G68:L68" si="25">AVERAGE(G55:G67)</f>
        <v>0.85692307692307712</v>
      </c>
      <c r="H68" s="96">
        <f t="shared" si="25"/>
        <v>2.430769230769231</v>
      </c>
      <c r="I68" s="96">
        <f t="shared" si="25"/>
        <v>2.0906153846153845</v>
      </c>
      <c r="J68" s="96">
        <f t="shared" si="25"/>
        <v>0.98461538461538467</v>
      </c>
      <c r="K68" s="96">
        <f t="shared" si="25"/>
        <v>2.1146153846153846</v>
      </c>
      <c r="L68" s="96">
        <f t="shared" si="25"/>
        <v>1.9667692307692308</v>
      </c>
      <c r="M68" s="96"/>
      <c r="N68" s="96"/>
      <c r="O68" s="92"/>
    </row>
    <row r="69" spans="1:15" x14ac:dyDescent="0.25">
      <c r="A69" s="14" t="s">
        <v>34</v>
      </c>
      <c r="B69" s="14"/>
      <c r="C69" s="14"/>
      <c r="D69" s="96">
        <f>STDEV(D55:D67)</f>
        <v>2.917915483565412</v>
      </c>
      <c r="E69" s="96"/>
      <c r="F69" s="96"/>
      <c r="G69" s="96">
        <f t="shared" ref="G69:L69" si="26">STDEV(G55:G67)</f>
        <v>7.520911019557576E-2</v>
      </c>
      <c r="H69" s="96">
        <f t="shared" si="26"/>
        <v>0.27198227694899518</v>
      </c>
      <c r="I69" s="96">
        <f t="shared" si="26"/>
        <v>0.33034061675325893</v>
      </c>
      <c r="J69" s="96">
        <f t="shared" si="26"/>
        <v>0.3804518231571376</v>
      </c>
      <c r="K69" s="96">
        <f t="shared" si="26"/>
        <v>0.45104721453922059</v>
      </c>
      <c r="L69" s="96">
        <f t="shared" si="26"/>
        <v>0.38337408924924943</v>
      </c>
      <c r="M69" s="96"/>
      <c r="N69" s="96"/>
      <c r="O69" s="92"/>
    </row>
    <row r="70" spans="1:15" x14ac:dyDescent="0.25">
      <c r="D70" s="94"/>
      <c r="G70" s="93"/>
      <c r="H70" s="93"/>
      <c r="I70" s="93"/>
      <c r="J70" s="94"/>
      <c r="K70" s="94"/>
      <c r="L70" s="95"/>
      <c r="M70" s="92"/>
      <c r="N70" s="94"/>
      <c r="O70" s="92"/>
    </row>
    <row r="71" spans="1:15" x14ac:dyDescent="0.25">
      <c r="B71" t="s">
        <v>90</v>
      </c>
      <c r="C71" t="s">
        <v>95</v>
      </c>
      <c r="D71" s="93">
        <v>63.6</v>
      </c>
      <c r="E71" s="1" t="s">
        <v>96</v>
      </c>
      <c r="F71" s="1" t="s">
        <v>96</v>
      </c>
      <c r="G71" s="93">
        <v>0.8</v>
      </c>
      <c r="H71" s="93">
        <v>2.7</v>
      </c>
      <c r="I71" s="93">
        <v>2.16</v>
      </c>
      <c r="J71" s="93">
        <v>0.8</v>
      </c>
      <c r="K71" s="93">
        <v>2</v>
      </c>
      <c r="L71" s="93">
        <v>1.6</v>
      </c>
      <c r="M71" s="88" t="s">
        <v>99</v>
      </c>
      <c r="N71" s="94"/>
      <c r="O71" s="88" t="s">
        <v>99</v>
      </c>
    </row>
    <row r="72" spans="1:15" x14ac:dyDescent="0.25">
      <c r="B72" t="s">
        <v>90</v>
      </c>
      <c r="C72" t="s">
        <v>95</v>
      </c>
      <c r="D72" s="93">
        <v>60.2</v>
      </c>
      <c r="E72" s="1" t="s">
        <v>96</v>
      </c>
      <c r="F72" s="1" t="s">
        <v>96</v>
      </c>
      <c r="G72" s="93">
        <v>1</v>
      </c>
      <c r="H72" s="93">
        <v>2.5</v>
      </c>
      <c r="I72" s="93">
        <v>2.5</v>
      </c>
      <c r="J72" s="93">
        <v>0.8</v>
      </c>
      <c r="K72" s="93">
        <v>2.6</v>
      </c>
      <c r="L72" s="93">
        <v>2.08</v>
      </c>
      <c r="M72" s="88" t="s">
        <v>99</v>
      </c>
      <c r="N72" s="94"/>
      <c r="O72" s="88" t="s">
        <v>99</v>
      </c>
    </row>
    <row r="73" spans="1:15" x14ac:dyDescent="0.25">
      <c r="B73" t="s">
        <v>90</v>
      </c>
      <c r="C73" t="s">
        <v>95</v>
      </c>
      <c r="D73" s="93">
        <v>62.4</v>
      </c>
      <c r="E73" s="1" t="s">
        <v>96</v>
      </c>
      <c r="F73" s="1" t="s">
        <v>96</v>
      </c>
      <c r="G73" s="93">
        <v>0.9</v>
      </c>
      <c r="H73" s="93">
        <v>2.4</v>
      </c>
      <c r="I73" s="93">
        <v>2.16</v>
      </c>
      <c r="J73" s="93">
        <v>1.1000000000000001</v>
      </c>
      <c r="K73" s="93">
        <v>2.6</v>
      </c>
      <c r="L73" s="93">
        <v>2.8600000000000003</v>
      </c>
      <c r="M73" s="88" t="s">
        <v>99</v>
      </c>
      <c r="N73" s="94"/>
      <c r="O73" s="88" t="s">
        <v>99</v>
      </c>
    </row>
    <row r="74" spans="1:15" x14ac:dyDescent="0.25">
      <c r="B74" t="s">
        <v>90</v>
      </c>
      <c r="C74" t="s">
        <v>95</v>
      </c>
      <c r="D74" s="93">
        <v>66.099999999999994</v>
      </c>
      <c r="E74" s="1" t="s">
        <v>96</v>
      </c>
      <c r="F74" s="1" t="s">
        <v>96</v>
      </c>
      <c r="G74" s="93">
        <v>0.8</v>
      </c>
      <c r="H74" s="93">
        <v>2.2999999999999998</v>
      </c>
      <c r="I74" s="93">
        <v>1.8399999999999999</v>
      </c>
      <c r="J74" s="93">
        <v>0.8</v>
      </c>
      <c r="K74" s="93">
        <v>2.1</v>
      </c>
      <c r="L74" s="93">
        <v>1.6800000000000002</v>
      </c>
      <c r="M74" s="88" t="s">
        <v>99</v>
      </c>
      <c r="N74" s="94"/>
      <c r="O74" s="88" t="s">
        <v>99</v>
      </c>
    </row>
    <row r="75" spans="1:15" x14ac:dyDescent="0.25">
      <c r="B75" t="s">
        <v>90</v>
      </c>
      <c r="C75" t="s">
        <v>95</v>
      </c>
      <c r="D75" s="93">
        <v>63.9</v>
      </c>
      <c r="E75" s="1" t="s">
        <v>96</v>
      </c>
      <c r="F75" s="1" t="s">
        <v>96</v>
      </c>
      <c r="G75" s="93">
        <v>0.9</v>
      </c>
      <c r="H75" s="93">
        <v>2.2999999999999998</v>
      </c>
      <c r="I75" s="93">
        <v>2.0699999999999998</v>
      </c>
      <c r="J75" s="93">
        <v>0.9</v>
      </c>
      <c r="K75" s="93">
        <v>1.9</v>
      </c>
      <c r="L75" s="93">
        <v>1.71</v>
      </c>
      <c r="M75" s="88" t="s">
        <v>99</v>
      </c>
      <c r="N75" s="94"/>
      <c r="O75" s="88" t="s">
        <v>99</v>
      </c>
    </row>
    <row r="76" spans="1:15" x14ac:dyDescent="0.25">
      <c r="B76" t="s">
        <v>90</v>
      </c>
      <c r="C76" t="s">
        <v>95</v>
      </c>
      <c r="D76" s="93">
        <v>68.599999999999994</v>
      </c>
      <c r="E76" s="1" t="s">
        <v>96</v>
      </c>
      <c r="F76" s="1" t="s">
        <v>96</v>
      </c>
      <c r="G76" s="93">
        <v>0.7</v>
      </c>
      <c r="H76" s="93">
        <v>2.1</v>
      </c>
      <c r="I76" s="93">
        <v>1.47</v>
      </c>
      <c r="J76" s="93">
        <v>1</v>
      </c>
      <c r="K76" s="93">
        <v>2</v>
      </c>
      <c r="L76" s="93">
        <v>2</v>
      </c>
      <c r="M76" s="88" t="s">
        <v>99</v>
      </c>
      <c r="N76" s="94"/>
      <c r="O76" s="88" t="s">
        <v>99</v>
      </c>
    </row>
    <row r="77" spans="1:15" x14ac:dyDescent="0.25">
      <c r="B77" t="s">
        <v>90</v>
      </c>
      <c r="C77" t="s">
        <v>95</v>
      </c>
      <c r="D77" s="93">
        <v>63.4</v>
      </c>
      <c r="E77" s="1" t="s">
        <v>96</v>
      </c>
      <c r="F77" s="1" t="s">
        <v>96</v>
      </c>
      <c r="G77" s="93">
        <v>0.8</v>
      </c>
      <c r="H77" s="93">
        <v>3.2</v>
      </c>
      <c r="I77" s="93">
        <v>2.5600000000000005</v>
      </c>
      <c r="J77" s="93" t="s">
        <v>97</v>
      </c>
      <c r="K77" s="93" t="s">
        <v>97</v>
      </c>
      <c r="L77" s="93" t="s">
        <v>97</v>
      </c>
      <c r="M77" s="88" t="s">
        <v>99</v>
      </c>
      <c r="N77" s="94"/>
      <c r="O77" s="88" t="s">
        <v>99</v>
      </c>
    </row>
    <row r="78" spans="1:15" x14ac:dyDescent="0.25">
      <c r="B78" t="s">
        <v>90</v>
      </c>
      <c r="C78" t="s">
        <v>95</v>
      </c>
      <c r="D78" s="93">
        <v>56.5</v>
      </c>
      <c r="E78" s="1" t="s">
        <v>96</v>
      </c>
      <c r="F78" s="1" t="s">
        <v>96</v>
      </c>
      <c r="G78" s="93">
        <v>0.7</v>
      </c>
      <c r="H78" s="93">
        <v>2.8</v>
      </c>
      <c r="I78" s="93">
        <v>1.9599999999999997</v>
      </c>
      <c r="J78" s="93">
        <v>0.8</v>
      </c>
      <c r="K78" s="93">
        <v>2.5</v>
      </c>
      <c r="L78" s="93">
        <v>2</v>
      </c>
      <c r="M78" s="88" t="s">
        <v>99</v>
      </c>
      <c r="N78" s="94"/>
      <c r="O78" s="88" t="s">
        <v>99</v>
      </c>
    </row>
    <row r="79" spans="1:15" x14ac:dyDescent="0.25">
      <c r="B79" t="s">
        <v>90</v>
      </c>
      <c r="C79" t="s">
        <v>95</v>
      </c>
      <c r="D79" s="93">
        <v>64.400000000000006</v>
      </c>
      <c r="E79" s="1" t="s">
        <v>96</v>
      </c>
      <c r="F79" s="1" t="s">
        <v>96</v>
      </c>
      <c r="G79" s="93">
        <v>0.8</v>
      </c>
      <c r="H79" s="93">
        <v>2.5</v>
      </c>
      <c r="I79" s="93">
        <v>2</v>
      </c>
      <c r="J79" s="93">
        <v>1.3</v>
      </c>
      <c r="K79" s="93">
        <v>1.9</v>
      </c>
      <c r="L79" s="93">
        <v>2.4699999999999998</v>
      </c>
      <c r="M79" s="88" t="s">
        <v>99</v>
      </c>
      <c r="N79" s="94"/>
      <c r="O79" s="88" t="s">
        <v>99</v>
      </c>
    </row>
    <row r="80" spans="1:15" x14ac:dyDescent="0.25">
      <c r="B80" t="s">
        <v>90</v>
      </c>
      <c r="C80" t="s">
        <v>95</v>
      </c>
      <c r="D80" s="93">
        <v>64.599999999999994</v>
      </c>
      <c r="E80" s="1" t="s">
        <v>96</v>
      </c>
      <c r="F80" s="1" t="s">
        <v>96</v>
      </c>
      <c r="G80" s="93">
        <v>1</v>
      </c>
      <c r="H80" s="93">
        <v>2.4</v>
      </c>
      <c r="I80" s="93">
        <v>2.4</v>
      </c>
      <c r="J80" s="93">
        <v>1</v>
      </c>
      <c r="K80" s="93">
        <v>2</v>
      </c>
      <c r="L80" s="93">
        <v>2</v>
      </c>
      <c r="M80" s="88" t="s">
        <v>99</v>
      </c>
      <c r="N80" s="94"/>
      <c r="O80" s="88" t="s">
        <v>99</v>
      </c>
    </row>
    <row r="81" spans="1:15" x14ac:dyDescent="0.25">
      <c r="B81" t="s">
        <v>90</v>
      </c>
      <c r="C81" t="s">
        <v>95</v>
      </c>
      <c r="D81" s="93">
        <v>68.099999999999994</v>
      </c>
      <c r="E81" s="1" t="s">
        <v>96</v>
      </c>
      <c r="F81" s="1" t="s">
        <v>96</v>
      </c>
      <c r="G81" s="93">
        <v>0.9</v>
      </c>
      <c r="H81" s="93">
        <v>2.4</v>
      </c>
      <c r="I81" s="93">
        <v>2.16</v>
      </c>
      <c r="J81" s="93">
        <v>0.9</v>
      </c>
      <c r="K81" s="93">
        <v>1.9</v>
      </c>
      <c r="L81" s="93">
        <v>1.71</v>
      </c>
      <c r="M81" s="88" t="s">
        <v>99</v>
      </c>
      <c r="N81" s="94"/>
      <c r="O81" s="88" t="s">
        <v>99</v>
      </c>
    </row>
    <row r="82" spans="1:15" x14ac:dyDescent="0.25">
      <c r="A82" s="14" t="s">
        <v>33</v>
      </c>
      <c r="B82" s="14"/>
      <c r="C82" s="14"/>
      <c r="D82" s="96">
        <f>AVERAGE(D71:D81)</f>
        <v>63.8</v>
      </c>
      <c r="E82" s="96"/>
      <c r="F82" s="96"/>
      <c r="G82" s="96">
        <f t="shared" ref="G82:L82" si="27">AVERAGE(G71:G81)</f>
        <v>0.84545454545454557</v>
      </c>
      <c r="H82" s="96">
        <f t="shared" si="27"/>
        <v>2.5090909090909088</v>
      </c>
      <c r="I82" s="96">
        <f t="shared" si="27"/>
        <v>2.1163636363636367</v>
      </c>
      <c r="J82" s="96">
        <f t="shared" si="27"/>
        <v>0.94000000000000006</v>
      </c>
      <c r="K82" s="96">
        <f t="shared" si="27"/>
        <v>2.1499999999999995</v>
      </c>
      <c r="L82" s="96">
        <f t="shared" si="27"/>
        <v>2.0110000000000001</v>
      </c>
      <c r="M82" s="92"/>
      <c r="N82" s="94"/>
      <c r="O82" s="92"/>
    </row>
    <row r="83" spans="1:15" x14ac:dyDescent="0.25">
      <c r="A83" s="14" t="s">
        <v>34</v>
      </c>
      <c r="B83" s="14"/>
      <c r="C83" s="14"/>
      <c r="D83" s="96">
        <f>STDEV(D71:D81)</f>
        <v>3.4093987739776033</v>
      </c>
      <c r="E83" s="96"/>
      <c r="F83" s="96"/>
      <c r="G83" s="96">
        <f t="shared" ref="G83:L83" si="28">STDEV(G71:G81)</f>
        <v>0.10357254813546357</v>
      </c>
      <c r="H83" s="96">
        <f t="shared" si="28"/>
        <v>0.29817627489304455</v>
      </c>
      <c r="I83" s="96">
        <f t="shared" si="28"/>
        <v>0.31055668491509508</v>
      </c>
      <c r="J83" s="96">
        <f t="shared" si="28"/>
        <v>0.16465452046971224</v>
      </c>
      <c r="K83" s="96">
        <f t="shared" si="28"/>
        <v>0.29533408577782722</v>
      </c>
      <c r="L83" s="96">
        <f t="shared" si="28"/>
        <v>0.3938823851523881</v>
      </c>
      <c r="M83" s="92"/>
      <c r="N83" s="94"/>
      <c r="O83" s="92"/>
    </row>
    <row r="84" spans="1:15" x14ac:dyDescent="0.25">
      <c r="D84" s="93"/>
      <c r="G84" s="93"/>
      <c r="H84" s="93"/>
      <c r="I84" s="93"/>
      <c r="J84" s="93"/>
      <c r="K84" s="93"/>
      <c r="L84" s="93"/>
      <c r="M84" s="92"/>
      <c r="N84" s="94"/>
      <c r="O84" s="92"/>
    </row>
    <row r="85" spans="1:15" x14ac:dyDescent="0.25">
      <c r="B85" t="s">
        <v>89</v>
      </c>
      <c r="C85" t="s">
        <v>95</v>
      </c>
      <c r="D85" s="93">
        <v>62.7</v>
      </c>
      <c r="E85" s="1" t="s">
        <v>96</v>
      </c>
      <c r="F85" s="1" t="s">
        <v>96</v>
      </c>
      <c r="G85" s="93">
        <v>0.9</v>
      </c>
      <c r="H85" s="93">
        <v>2.4</v>
      </c>
      <c r="I85" s="93">
        <v>2.16</v>
      </c>
      <c r="J85" s="93">
        <v>0.9</v>
      </c>
      <c r="K85" s="93">
        <v>2</v>
      </c>
      <c r="L85" s="93">
        <v>1.8</v>
      </c>
      <c r="M85" s="88" t="s">
        <v>99</v>
      </c>
      <c r="N85" s="94"/>
      <c r="O85" s="88" t="s">
        <v>99</v>
      </c>
    </row>
    <row r="86" spans="1:15" x14ac:dyDescent="0.25">
      <c r="B86" t="s">
        <v>89</v>
      </c>
      <c r="C86" t="s">
        <v>95</v>
      </c>
      <c r="D86" s="93">
        <v>65.5</v>
      </c>
      <c r="E86" s="1" t="s">
        <v>96</v>
      </c>
      <c r="F86" s="1" t="s">
        <v>96</v>
      </c>
      <c r="G86" s="93">
        <v>0.7</v>
      </c>
      <c r="H86" s="93">
        <v>2.2000000000000002</v>
      </c>
      <c r="I86" s="93">
        <v>1.54</v>
      </c>
      <c r="J86" s="93">
        <v>1.1000000000000001</v>
      </c>
      <c r="K86" s="93">
        <v>2.2000000000000002</v>
      </c>
      <c r="L86" s="93">
        <v>2.4200000000000004</v>
      </c>
      <c r="M86" s="88" t="s">
        <v>99</v>
      </c>
      <c r="N86" s="94"/>
      <c r="O86" s="88" t="s">
        <v>99</v>
      </c>
    </row>
    <row r="87" spans="1:15" x14ac:dyDescent="0.25">
      <c r="B87" t="s">
        <v>89</v>
      </c>
      <c r="C87" t="s">
        <v>95</v>
      </c>
      <c r="D87" s="93">
        <v>64</v>
      </c>
      <c r="E87" s="1" t="s">
        <v>96</v>
      </c>
      <c r="F87" s="1" t="s">
        <v>96</v>
      </c>
      <c r="G87" s="93">
        <v>0.74</v>
      </c>
      <c r="H87" s="93">
        <v>2.8</v>
      </c>
      <c r="I87" s="93">
        <v>2.0720000000000001</v>
      </c>
      <c r="J87" s="93">
        <v>1</v>
      </c>
      <c r="K87" s="93">
        <v>2.7</v>
      </c>
      <c r="L87" s="93">
        <v>2.7</v>
      </c>
      <c r="M87" s="88" t="s">
        <v>99</v>
      </c>
      <c r="N87" s="94"/>
      <c r="O87" s="88" t="s">
        <v>99</v>
      </c>
    </row>
    <row r="88" spans="1:15" x14ac:dyDescent="0.25">
      <c r="B88" t="s">
        <v>89</v>
      </c>
      <c r="C88" t="s">
        <v>95</v>
      </c>
      <c r="D88" s="93">
        <v>64.900000000000006</v>
      </c>
      <c r="E88" s="1" t="s">
        <v>96</v>
      </c>
      <c r="F88" s="1" t="s">
        <v>96</v>
      </c>
      <c r="G88" s="93">
        <v>0.8</v>
      </c>
      <c r="H88" s="93">
        <v>2.4</v>
      </c>
      <c r="I88" s="93">
        <v>1.92</v>
      </c>
      <c r="J88" s="93">
        <v>0.7</v>
      </c>
      <c r="K88" s="93">
        <v>1.9</v>
      </c>
      <c r="L88" s="93">
        <v>1.3299999999999998</v>
      </c>
      <c r="M88" s="88" t="s">
        <v>99</v>
      </c>
      <c r="N88" s="94"/>
      <c r="O88" s="88" t="s">
        <v>99</v>
      </c>
    </row>
    <row r="89" spans="1:15" x14ac:dyDescent="0.25">
      <c r="B89" t="s">
        <v>89</v>
      </c>
      <c r="C89" t="s">
        <v>95</v>
      </c>
      <c r="D89" s="93">
        <v>65</v>
      </c>
      <c r="E89" s="1" t="s">
        <v>96</v>
      </c>
      <c r="F89" s="1" t="s">
        <v>96</v>
      </c>
      <c r="G89" s="93">
        <v>0.8</v>
      </c>
      <c r="H89" s="93">
        <v>3.2</v>
      </c>
      <c r="I89" s="93">
        <v>2.5600000000000005</v>
      </c>
      <c r="J89" s="93">
        <v>0.9</v>
      </c>
      <c r="K89" s="93">
        <v>2.6</v>
      </c>
      <c r="L89" s="93">
        <v>2.3400000000000003</v>
      </c>
      <c r="M89" s="88" t="s">
        <v>99</v>
      </c>
      <c r="N89" s="94"/>
      <c r="O89" s="88" t="s">
        <v>99</v>
      </c>
    </row>
    <row r="90" spans="1:15" x14ac:dyDescent="0.25">
      <c r="B90" t="s">
        <v>89</v>
      </c>
      <c r="C90" t="s">
        <v>95</v>
      </c>
      <c r="D90" s="93">
        <v>66.900000000000006</v>
      </c>
      <c r="E90" s="1" t="s">
        <v>96</v>
      </c>
      <c r="F90" s="1" t="s">
        <v>96</v>
      </c>
      <c r="G90" s="93">
        <v>0.9</v>
      </c>
      <c r="H90" s="93">
        <v>2.5</v>
      </c>
      <c r="I90" s="93">
        <v>2.25</v>
      </c>
      <c r="J90" s="93">
        <v>1.1000000000000001</v>
      </c>
      <c r="K90" s="93">
        <v>2.1</v>
      </c>
      <c r="L90" s="93">
        <v>2.3100000000000005</v>
      </c>
      <c r="M90" s="88" t="s">
        <v>99</v>
      </c>
      <c r="N90" s="94"/>
      <c r="O90" s="88" t="s">
        <v>99</v>
      </c>
    </row>
    <row r="91" spans="1:15" x14ac:dyDescent="0.25">
      <c r="B91" t="s">
        <v>89</v>
      </c>
      <c r="C91" t="s">
        <v>95</v>
      </c>
      <c r="D91" s="93">
        <v>57.5</v>
      </c>
      <c r="E91" s="1" t="s">
        <v>96</v>
      </c>
      <c r="F91" s="1" t="s">
        <v>96</v>
      </c>
      <c r="G91" s="93">
        <v>0.7</v>
      </c>
      <c r="H91" s="93">
        <v>2.2999999999999998</v>
      </c>
      <c r="I91" s="93">
        <v>1.6099999999999999</v>
      </c>
      <c r="J91" s="93">
        <v>0.6</v>
      </c>
      <c r="K91" s="93">
        <v>1.9</v>
      </c>
      <c r="L91" s="93">
        <v>1.1399999999999999</v>
      </c>
      <c r="M91" s="88" t="s">
        <v>99</v>
      </c>
      <c r="N91" s="94"/>
      <c r="O91" s="88" t="s">
        <v>99</v>
      </c>
    </row>
    <row r="92" spans="1:15" x14ac:dyDescent="0.25">
      <c r="B92" t="s">
        <v>89</v>
      </c>
      <c r="C92" t="s">
        <v>95</v>
      </c>
      <c r="D92" s="93">
        <v>65.900000000000006</v>
      </c>
      <c r="E92" s="1" t="s">
        <v>96</v>
      </c>
      <c r="F92" s="1" t="s">
        <v>96</v>
      </c>
      <c r="G92" s="93">
        <v>0.7</v>
      </c>
      <c r="H92" s="93">
        <v>2.5</v>
      </c>
      <c r="I92" s="93">
        <v>1.75</v>
      </c>
      <c r="J92" s="93">
        <v>0.8</v>
      </c>
      <c r="K92" s="93">
        <v>1.9</v>
      </c>
      <c r="L92" s="93">
        <v>1.52</v>
      </c>
      <c r="M92" s="88" t="s">
        <v>99</v>
      </c>
      <c r="N92" s="94"/>
      <c r="O92" s="88" t="s">
        <v>99</v>
      </c>
    </row>
    <row r="93" spans="1:15" x14ac:dyDescent="0.25">
      <c r="B93" t="s">
        <v>89</v>
      </c>
      <c r="C93" t="s">
        <v>95</v>
      </c>
      <c r="D93" s="93">
        <v>67.7</v>
      </c>
      <c r="E93" s="1" t="s">
        <v>96</v>
      </c>
      <c r="F93" s="1" t="s">
        <v>96</v>
      </c>
      <c r="G93" s="93">
        <v>0.7</v>
      </c>
      <c r="H93" s="93">
        <v>2.5</v>
      </c>
      <c r="I93" s="93">
        <v>1.75</v>
      </c>
      <c r="J93" s="93">
        <v>1</v>
      </c>
      <c r="K93" s="93">
        <v>2.4</v>
      </c>
      <c r="L93" s="93">
        <v>2.4</v>
      </c>
      <c r="M93" s="88" t="s">
        <v>99</v>
      </c>
      <c r="N93" s="94"/>
      <c r="O93" s="88" t="s">
        <v>99</v>
      </c>
    </row>
    <row r="94" spans="1:15" x14ac:dyDescent="0.25">
      <c r="B94" t="s">
        <v>89</v>
      </c>
      <c r="C94" t="s">
        <v>95</v>
      </c>
      <c r="D94" s="93">
        <v>64.3</v>
      </c>
      <c r="E94" s="1" t="s">
        <v>96</v>
      </c>
      <c r="F94" s="1" t="s">
        <v>96</v>
      </c>
      <c r="G94" s="93">
        <v>1</v>
      </c>
      <c r="H94" s="93">
        <v>2.7</v>
      </c>
      <c r="I94" s="93">
        <v>2.7</v>
      </c>
      <c r="J94" s="93">
        <v>1</v>
      </c>
      <c r="K94" s="93">
        <v>2.5</v>
      </c>
      <c r="L94" s="93">
        <v>2.5</v>
      </c>
      <c r="M94" s="88" t="s">
        <v>99</v>
      </c>
      <c r="N94" s="94"/>
      <c r="O94" s="88" t="s">
        <v>99</v>
      </c>
    </row>
    <row r="95" spans="1:15" x14ac:dyDescent="0.25">
      <c r="B95" t="s">
        <v>89</v>
      </c>
      <c r="C95" t="s">
        <v>95</v>
      </c>
      <c r="D95" s="93">
        <v>62.2</v>
      </c>
      <c r="E95" s="1" t="s">
        <v>96</v>
      </c>
      <c r="F95" s="1" t="s">
        <v>96</v>
      </c>
      <c r="G95" s="93">
        <v>0.9</v>
      </c>
      <c r="H95" s="93">
        <v>2.1</v>
      </c>
      <c r="I95" s="93">
        <v>1.8900000000000001</v>
      </c>
      <c r="J95" s="93">
        <v>1</v>
      </c>
      <c r="K95" s="93">
        <v>2.5</v>
      </c>
      <c r="L95" s="93">
        <v>2.5</v>
      </c>
      <c r="M95" s="88" t="s">
        <v>99</v>
      </c>
      <c r="N95" s="94"/>
      <c r="O95" s="88" t="s">
        <v>99</v>
      </c>
    </row>
    <row r="96" spans="1:15" x14ac:dyDescent="0.25">
      <c r="B96" t="s">
        <v>89</v>
      </c>
      <c r="C96" t="s">
        <v>95</v>
      </c>
      <c r="D96" s="93">
        <v>64.900000000000006</v>
      </c>
      <c r="E96" s="1" t="s">
        <v>96</v>
      </c>
      <c r="F96" s="1" t="s">
        <v>96</v>
      </c>
      <c r="G96" s="93">
        <v>0.8</v>
      </c>
      <c r="H96" s="93">
        <v>1.9</v>
      </c>
      <c r="I96" s="93">
        <v>1.52</v>
      </c>
      <c r="J96" s="93">
        <v>0.8</v>
      </c>
      <c r="K96" s="93">
        <v>1.9</v>
      </c>
      <c r="L96" s="93">
        <v>1.52</v>
      </c>
      <c r="M96" s="88" t="s">
        <v>99</v>
      </c>
      <c r="N96" s="94"/>
      <c r="O96" s="88" t="s">
        <v>99</v>
      </c>
    </row>
    <row r="97" spans="1:15" x14ac:dyDescent="0.25">
      <c r="B97" t="s">
        <v>89</v>
      </c>
      <c r="C97" t="s">
        <v>95</v>
      </c>
      <c r="D97" s="93">
        <v>64.099999999999994</v>
      </c>
      <c r="E97" s="1" t="s">
        <v>96</v>
      </c>
      <c r="F97" s="1" t="s">
        <v>96</v>
      </c>
      <c r="G97" s="93">
        <v>0.7</v>
      </c>
      <c r="H97" s="93">
        <v>2.2000000000000002</v>
      </c>
      <c r="I97" s="93">
        <v>1.54</v>
      </c>
      <c r="J97" s="93">
        <v>0.9</v>
      </c>
      <c r="K97" s="93">
        <v>2</v>
      </c>
      <c r="L97" s="93">
        <v>1.8</v>
      </c>
      <c r="M97" s="88" t="s">
        <v>99</v>
      </c>
      <c r="N97" s="94"/>
      <c r="O97" s="88" t="s">
        <v>99</v>
      </c>
    </row>
    <row r="98" spans="1:15" x14ac:dyDescent="0.25">
      <c r="A98" s="14" t="s">
        <v>33</v>
      </c>
      <c r="B98" s="14"/>
      <c r="C98" s="14"/>
      <c r="D98" s="96">
        <f>AVERAGE(D85:D97)</f>
        <v>64.276923076923083</v>
      </c>
      <c r="E98" s="96"/>
      <c r="F98" s="96"/>
      <c r="G98" s="96">
        <f t="shared" ref="G98:L98" si="29">AVERAGE(G85:G97)</f>
        <v>0.79538461538461536</v>
      </c>
      <c r="H98" s="96">
        <f t="shared" si="29"/>
        <v>2.4384615384615382</v>
      </c>
      <c r="I98" s="96">
        <f t="shared" si="29"/>
        <v>1.9432307692307693</v>
      </c>
      <c r="J98" s="96">
        <f t="shared" si="29"/>
        <v>0.90769230769230791</v>
      </c>
      <c r="K98" s="96">
        <f t="shared" si="29"/>
        <v>2.1999999999999997</v>
      </c>
      <c r="L98" s="96">
        <f t="shared" si="29"/>
        <v>2.0215384615384617</v>
      </c>
      <c r="M98" s="92"/>
      <c r="N98" s="94"/>
      <c r="O98" s="92"/>
    </row>
    <row r="99" spans="1:15" x14ac:dyDescent="0.25">
      <c r="A99" s="14" t="s">
        <v>34</v>
      </c>
      <c r="B99" s="14"/>
      <c r="C99" s="14"/>
      <c r="D99" s="96">
        <f>STDEV(D85:D97)</f>
        <v>2.530860804204059</v>
      </c>
      <c r="E99" s="96"/>
      <c r="F99" s="96"/>
      <c r="G99" s="96">
        <f t="shared" ref="G99:L99" si="30">STDEV(G85:G97)</f>
        <v>0.10137516005868114</v>
      </c>
      <c r="H99" s="96">
        <f t="shared" si="30"/>
        <v>0.33301266627177445</v>
      </c>
      <c r="I99" s="96">
        <f t="shared" si="30"/>
        <v>0.38774866297774152</v>
      </c>
      <c r="J99" s="96">
        <f t="shared" si="30"/>
        <v>0.14978617237881875</v>
      </c>
      <c r="K99" s="96">
        <f t="shared" si="30"/>
        <v>0.30000000000000077</v>
      </c>
      <c r="L99" s="96">
        <f t="shared" si="30"/>
        <v>0.52132597214292853</v>
      </c>
      <c r="M99" s="92"/>
      <c r="N99" s="94"/>
      <c r="O99" s="92"/>
    </row>
    <row r="100" spans="1:15" x14ac:dyDescent="0.25">
      <c r="D100" s="93"/>
      <c r="G100" s="93"/>
      <c r="H100" s="93"/>
      <c r="I100" s="93"/>
      <c r="J100" s="93"/>
      <c r="K100" s="93"/>
      <c r="L100" s="93"/>
      <c r="M100" s="92"/>
      <c r="N100" s="94"/>
      <c r="O100" s="92"/>
    </row>
    <row r="101" spans="1:15" ht="15.75" x14ac:dyDescent="0.3">
      <c r="B101" t="s">
        <v>92</v>
      </c>
      <c r="C101" t="s">
        <v>95</v>
      </c>
      <c r="D101" s="93">
        <v>65.8</v>
      </c>
      <c r="E101" s="1" t="s">
        <v>101</v>
      </c>
      <c r="F101" s="93" t="s">
        <v>100</v>
      </c>
      <c r="G101" s="93">
        <v>0.6</v>
      </c>
      <c r="H101" s="93">
        <v>1.6</v>
      </c>
      <c r="I101" s="93">
        <v>0.96</v>
      </c>
      <c r="J101" s="93">
        <v>1.05</v>
      </c>
      <c r="K101" s="93">
        <v>2.6</v>
      </c>
      <c r="L101" s="95">
        <v>2.7300000000000004</v>
      </c>
      <c r="M101" s="90" t="s">
        <v>99</v>
      </c>
      <c r="N101" s="93">
        <v>0</v>
      </c>
      <c r="O101" s="91" t="s">
        <v>93</v>
      </c>
    </row>
    <row r="102" spans="1:15" ht="15.75" x14ac:dyDescent="0.3">
      <c r="B102" t="s">
        <v>92</v>
      </c>
      <c r="C102" t="s">
        <v>95</v>
      </c>
      <c r="D102" s="93">
        <v>63.9</v>
      </c>
      <c r="E102" s="1" t="s">
        <v>101</v>
      </c>
      <c r="F102" s="93" t="s">
        <v>100</v>
      </c>
      <c r="G102" s="93">
        <v>0.6</v>
      </c>
      <c r="H102" s="93">
        <v>1.7</v>
      </c>
      <c r="I102" s="93">
        <v>1.02</v>
      </c>
      <c r="J102" s="93">
        <v>1.2</v>
      </c>
      <c r="K102" s="93">
        <v>3.4</v>
      </c>
      <c r="L102" s="95">
        <v>4.08</v>
      </c>
      <c r="M102" s="90" t="s">
        <v>99</v>
      </c>
      <c r="N102" s="93">
        <v>0</v>
      </c>
      <c r="O102" s="91" t="s">
        <v>93</v>
      </c>
    </row>
    <row r="103" spans="1:15" ht="15.75" x14ac:dyDescent="0.3">
      <c r="B103" t="s">
        <v>92</v>
      </c>
      <c r="C103" t="s">
        <v>95</v>
      </c>
      <c r="D103" s="93">
        <v>67.5</v>
      </c>
      <c r="F103" s="93" t="s">
        <v>100</v>
      </c>
      <c r="G103" s="93">
        <v>0</v>
      </c>
      <c r="H103" s="93">
        <v>0</v>
      </c>
      <c r="I103" s="93">
        <v>0</v>
      </c>
      <c r="J103" s="93">
        <v>1.1000000000000001</v>
      </c>
      <c r="K103" s="93">
        <v>2.6</v>
      </c>
      <c r="L103" s="95">
        <v>2.8600000000000003</v>
      </c>
      <c r="M103" s="91" t="s">
        <v>93</v>
      </c>
      <c r="N103" s="93">
        <v>5.5</v>
      </c>
      <c r="O103" s="91" t="s">
        <v>93</v>
      </c>
    </row>
    <row r="104" spans="1:15" ht="15.75" x14ac:dyDescent="0.3">
      <c r="B104" t="s">
        <v>92</v>
      </c>
      <c r="C104" t="s">
        <v>95</v>
      </c>
      <c r="D104" s="93">
        <v>64.2</v>
      </c>
      <c r="E104" s="1" t="s">
        <v>101</v>
      </c>
      <c r="F104" s="93" t="s">
        <v>96</v>
      </c>
      <c r="G104" s="93">
        <v>0.4</v>
      </c>
      <c r="H104" s="93">
        <v>1.9</v>
      </c>
      <c r="I104" s="93">
        <v>0.76</v>
      </c>
      <c r="J104" s="93">
        <v>0.8</v>
      </c>
      <c r="K104" s="93">
        <v>3.2</v>
      </c>
      <c r="L104" s="95">
        <v>2.5600000000000005</v>
      </c>
      <c r="M104" s="91" t="s">
        <v>93</v>
      </c>
      <c r="N104" s="93">
        <v>13</v>
      </c>
      <c r="O104" s="91" t="s">
        <v>93</v>
      </c>
    </row>
    <row r="105" spans="1:15" ht="15.75" x14ac:dyDescent="0.3">
      <c r="B105" t="s">
        <v>92</v>
      </c>
      <c r="C105" t="s">
        <v>95</v>
      </c>
      <c r="D105" s="93">
        <v>62.5</v>
      </c>
      <c r="E105" s="1" t="s">
        <v>101</v>
      </c>
      <c r="F105" s="93" t="s">
        <v>100</v>
      </c>
      <c r="G105" s="93">
        <v>0.5</v>
      </c>
      <c r="H105" s="93">
        <v>1.8</v>
      </c>
      <c r="I105" s="93">
        <v>0.9</v>
      </c>
      <c r="J105" s="93">
        <v>1</v>
      </c>
      <c r="K105" s="93">
        <v>2.6</v>
      </c>
      <c r="L105" s="95">
        <v>2.6</v>
      </c>
      <c r="M105" s="91" t="s">
        <v>93</v>
      </c>
      <c r="N105" s="93">
        <v>13</v>
      </c>
      <c r="O105" s="91" t="s">
        <v>93</v>
      </c>
    </row>
    <row r="106" spans="1:15" ht="15.75" x14ac:dyDescent="0.3">
      <c r="B106" t="s">
        <v>92</v>
      </c>
      <c r="C106" t="s">
        <v>95</v>
      </c>
      <c r="D106" s="93">
        <v>65.7</v>
      </c>
      <c r="E106" s="1" t="s">
        <v>101</v>
      </c>
      <c r="F106" s="93" t="s">
        <v>100</v>
      </c>
      <c r="G106" s="93">
        <v>0.6</v>
      </c>
      <c r="H106" s="93">
        <v>1.6</v>
      </c>
      <c r="I106" s="93">
        <v>0.96</v>
      </c>
      <c r="J106" s="93">
        <v>1.1000000000000001</v>
      </c>
      <c r="K106" s="93">
        <v>2</v>
      </c>
      <c r="L106" s="95">
        <v>2.2000000000000002</v>
      </c>
      <c r="M106" s="91" t="s">
        <v>93</v>
      </c>
      <c r="N106" s="93">
        <v>12</v>
      </c>
      <c r="O106" s="91" t="s">
        <v>93</v>
      </c>
    </row>
    <row r="107" spans="1:15" ht="15.75" x14ac:dyDescent="0.3">
      <c r="B107" t="s">
        <v>92</v>
      </c>
      <c r="C107" t="s">
        <v>95</v>
      </c>
      <c r="D107" s="93">
        <v>65.5</v>
      </c>
      <c r="E107" s="1" t="s">
        <v>101</v>
      </c>
      <c r="F107" s="93" t="s">
        <v>96</v>
      </c>
      <c r="G107" s="93">
        <v>0.6</v>
      </c>
      <c r="H107" s="93">
        <v>1.4</v>
      </c>
      <c r="I107" s="93">
        <v>0.84</v>
      </c>
      <c r="J107" s="93">
        <v>1</v>
      </c>
      <c r="K107" s="93">
        <v>2.5</v>
      </c>
      <c r="L107" s="95">
        <v>2.5</v>
      </c>
      <c r="M107" s="91" t="s">
        <v>93</v>
      </c>
      <c r="N107" s="93">
        <v>9.6</v>
      </c>
      <c r="O107" s="91" t="s">
        <v>93</v>
      </c>
    </row>
    <row r="108" spans="1:15" ht="15.75" x14ac:dyDescent="0.3">
      <c r="B108" t="s">
        <v>92</v>
      </c>
      <c r="C108" t="s">
        <v>95</v>
      </c>
      <c r="D108" s="93">
        <v>67</v>
      </c>
      <c r="E108" s="1" t="s">
        <v>101</v>
      </c>
      <c r="F108" s="93" t="s">
        <v>100</v>
      </c>
      <c r="G108" s="93">
        <v>0.4</v>
      </c>
      <c r="H108" s="93">
        <v>1.4</v>
      </c>
      <c r="I108" s="93">
        <v>0.55999999999999994</v>
      </c>
      <c r="J108" s="93">
        <v>1.1000000000000001</v>
      </c>
      <c r="K108" s="93">
        <v>2.1</v>
      </c>
      <c r="L108" s="95">
        <v>2.3100000000000005</v>
      </c>
      <c r="M108" s="91" t="s">
        <v>93</v>
      </c>
      <c r="N108" s="93">
        <v>14</v>
      </c>
      <c r="O108" s="91" t="s">
        <v>93</v>
      </c>
    </row>
    <row r="109" spans="1:15" ht="15.75" x14ac:dyDescent="0.3">
      <c r="B109" t="s">
        <v>92</v>
      </c>
      <c r="C109" t="s">
        <v>95</v>
      </c>
      <c r="D109" s="93">
        <v>64.099999999999994</v>
      </c>
      <c r="F109" s="93" t="s">
        <v>100</v>
      </c>
      <c r="G109" s="93">
        <v>0</v>
      </c>
      <c r="H109" s="93">
        <v>0</v>
      </c>
      <c r="I109" s="93">
        <v>0</v>
      </c>
      <c r="J109" s="93">
        <v>1.3</v>
      </c>
      <c r="K109" s="93">
        <v>2.2999999999999998</v>
      </c>
      <c r="L109" s="95">
        <v>2.9899999999999998</v>
      </c>
      <c r="M109" s="90" t="s">
        <v>99</v>
      </c>
      <c r="N109" s="93">
        <v>0</v>
      </c>
      <c r="O109" s="90" t="s">
        <v>99</v>
      </c>
    </row>
    <row r="110" spans="1:15" ht="15.75" x14ac:dyDescent="0.3">
      <c r="B110" t="s">
        <v>92</v>
      </c>
      <c r="C110" t="s">
        <v>95</v>
      </c>
      <c r="D110" s="93">
        <v>66.599999999999994</v>
      </c>
      <c r="E110" s="1" t="s">
        <v>101</v>
      </c>
      <c r="F110" s="93" t="s">
        <v>100</v>
      </c>
      <c r="G110" s="93">
        <v>0.6</v>
      </c>
      <c r="H110" s="93">
        <v>1.5</v>
      </c>
      <c r="I110" s="93">
        <v>0.89999999999999991</v>
      </c>
      <c r="J110" s="93">
        <v>1.1000000000000001</v>
      </c>
      <c r="K110" s="93">
        <v>2.7</v>
      </c>
      <c r="L110" s="95">
        <v>2.9700000000000006</v>
      </c>
      <c r="M110" s="91" t="s">
        <v>93</v>
      </c>
      <c r="N110" s="93">
        <v>13</v>
      </c>
      <c r="O110" s="91" t="s">
        <v>93</v>
      </c>
    </row>
    <row r="111" spans="1:15" ht="15.75" x14ac:dyDescent="0.3">
      <c r="B111" t="s">
        <v>92</v>
      </c>
      <c r="C111" t="s">
        <v>95</v>
      </c>
      <c r="D111" s="93">
        <v>68.400000000000006</v>
      </c>
      <c r="E111" s="1" t="s">
        <v>101</v>
      </c>
      <c r="F111" s="93" t="s">
        <v>96</v>
      </c>
      <c r="G111" s="93">
        <v>0.5</v>
      </c>
      <c r="H111" s="93">
        <v>2.1</v>
      </c>
      <c r="I111" s="93">
        <v>1.05</v>
      </c>
      <c r="J111" s="93">
        <v>0.9</v>
      </c>
      <c r="K111" s="93">
        <v>2.4</v>
      </c>
      <c r="L111" s="95">
        <v>2.16</v>
      </c>
      <c r="M111" s="90" t="s">
        <v>99</v>
      </c>
      <c r="N111" s="1">
        <v>0</v>
      </c>
      <c r="O111" s="91" t="s">
        <v>93</v>
      </c>
    </row>
    <row r="112" spans="1:15" x14ac:dyDescent="0.25">
      <c r="A112" s="14" t="s">
        <v>33</v>
      </c>
      <c r="B112" s="14"/>
      <c r="C112" s="14"/>
      <c r="D112" s="96">
        <f>AVERAGE(D100:D111)</f>
        <v>65.563636363636363</v>
      </c>
      <c r="E112" s="96"/>
      <c r="F112" s="96"/>
      <c r="G112" s="96">
        <f t="shared" ref="G112:L112" si="31">AVERAGE(G100:G111)</f>
        <v>0.43636363636363634</v>
      </c>
      <c r="H112" s="96">
        <f t="shared" si="31"/>
        <v>1.3636363636363635</v>
      </c>
      <c r="I112" s="96">
        <f t="shared" si="31"/>
        <v>0.72272727272727255</v>
      </c>
      <c r="J112" s="96">
        <f t="shared" si="31"/>
        <v>1.0590909090909091</v>
      </c>
      <c r="K112" s="96">
        <f t="shared" si="31"/>
        <v>2.5818181818181816</v>
      </c>
      <c r="L112" s="96">
        <f t="shared" si="31"/>
        <v>2.7236363636363641</v>
      </c>
      <c r="M112" s="96"/>
      <c r="N112" s="96">
        <f>AVERAGE(N100:N111)</f>
        <v>7.2818181818181813</v>
      </c>
      <c r="O112" s="90"/>
    </row>
    <row r="113" spans="1:14" x14ac:dyDescent="0.25">
      <c r="A113" s="14" t="s">
        <v>34</v>
      </c>
      <c r="B113" s="14"/>
      <c r="C113" s="14"/>
      <c r="D113" s="96">
        <f>STDEV(D101:D111)</f>
        <v>1.7653740268128615</v>
      </c>
      <c r="E113" s="96"/>
      <c r="F113" s="96"/>
      <c r="G113" s="96">
        <f t="shared" ref="G113:L113" si="32">STDEV(G101:G111)</f>
        <v>0.22922795323750231</v>
      </c>
      <c r="H113" s="96">
        <f t="shared" si="32"/>
        <v>0.70607751312830713</v>
      </c>
      <c r="I113" s="96">
        <f t="shared" si="32"/>
        <v>0.38173527238364857</v>
      </c>
      <c r="J113" s="96">
        <f t="shared" si="32"/>
        <v>0.13568010505999412</v>
      </c>
      <c r="K113" s="96">
        <f t="shared" si="32"/>
        <v>0.41908992309093512</v>
      </c>
      <c r="L113" s="96">
        <f t="shared" si="32"/>
        <v>0.53339052723633273</v>
      </c>
      <c r="M113" s="96"/>
      <c r="N113" s="96">
        <f t="shared" ref="N113" si="33">STDEV(N101:N111)</f>
        <v>6.2139871550910337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opLeftCell="J1" workbookViewId="0">
      <pane ySplit="2" topLeftCell="A3" activePane="bottomLeft" state="frozen"/>
      <selection pane="bottomLeft" activeCell="F42" sqref="F42"/>
    </sheetView>
  </sheetViews>
  <sheetFormatPr defaultRowHeight="15" x14ac:dyDescent="0.25"/>
  <cols>
    <col min="1" max="1" width="6.5703125" customWidth="1"/>
    <col min="2" max="4" width="10.7109375" style="1" customWidth="1"/>
    <col min="5" max="5" width="13" style="1" customWidth="1"/>
    <col min="6" max="6" width="6.28515625" customWidth="1"/>
    <col min="10" max="10" width="13.28515625" customWidth="1"/>
    <col min="11" max="11" width="4.28515625" customWidth="1"/>
    <col min="15" max="15" width="12.7109375" customWidth="1"/>
    <col min="16" max="16" width="3.7109375" customWidth="1"/>
    <col min="20" max="20" width="14" customWidth="1"/>
  </cols>
  <sheetData>
    <row r="1" spans="1:21" ht="38.25" customHeight="1" x14ac:dyDescent="0.25">
      <c r="A1" s="2"/>
      <c r="B1" s="102" t="s">
        <v>48</v>
      </c>
      <c r="C1" s="102"/>
      <c r="D1" s="102"/>
      <c r="E1" s="102"/>
      <c r="G1" s="102" t="s">
        <v>49</v>
      </c>
      <c r="H1" s="102"/>
      <c r="I1" s="102"/>
      <c r="J1" s="102"/>
      <c r="L1" s="102" t="s">
        <v>50</v>
      </c>
      <c r="M1" s="102"/>
      <c r="N1" s="102"/>
      <c r="O1" s="102"/>
      <c r="Q1" s="102" t="s">
        <v>51</v>
      </c>
      <c r="R1" s="102"/>
      <c r="S1" s="102"/>
      <c r="T1" s="102"/>
    </row>
    <row r="2" spans="1:21" ht="23.25" customHeight="1" x14ac:dyDescent="0.25">
      <c r="A2" s="52"/>
      <c r="B2" s="57" t="s">
        <v>12</v>
      </c>
      <c r="C2" s="57" t="s">
        <v>40</v>
      </c>
      <c r="D2" s="57" t="s">
        <v>46</v>
      </c>
      <c r="E2" s="57" t="s">
        <v>47</v>
      </c>
      <c r="G2" s="57" t="s">
        <v>12</v>
      </c>
      <c r="H2" s="57" t="s">
        <v>40</v>
      </c>
      <c r="I2" s="57" t="s">
        <v>46</v>
      </c>
      <c r="J2" s="57" t="s">
        <v>47</v>
      </c>
      <c r="L2" s="57" t="s">
        <v>12</v>
      </c>
      <c r="M2" s="57" t="s">
        <v>40</v>
      </c>
      <c r="N2" s="57" t="s">
        <v>46</v>
      </c>
      <c r="O2" s="57" t="s">
        <v>47</v>
      </c>
      <c r="Q2" s="57" t="s">
        <v>12</v>
      </c>
      <c r="R2" s="57" t="s">
        <v>40</v>
      </c>
      <c r="S2" s="57" t="s">
        <v>46</v>
      </c>
      <c r="T2" s="57" t="s">
        <v>47</v>
      </c>
    </row>
    <row r="3" spans="1:21" x14ac:dyDescent="0.25">
      <c r="A3" s="53"/>
      <c r="B3" s="54">
        <v>35</v>
      </c>
      <c r="C3" s="54">
        <v>27</v>
      </c>
      <c r="D3" s="54">
        <v>35</v>
      </c>
      <c r="E3" s="54">
        <v>32</v>
      </c>
      <c r="G3" s="59">
        <v>95</v>
      </c>
      <c r="H3" s="59">
        <v>107</v>
      </c>
      <c r="I3" s="59">
        <v>105</v>
      </c>
      <c r="J3" s="59">
        <v>84</v>
      </c>
      <c r="K3" s="1"/>
      <c r="L3" s="61">
        <v>175</v>
      </c>
      <c r="M3" s="61">
        <v>166</v>
      </c>
      <c r="N3" s="61">
        <v>149</v>
      </c>
      <c r="O3" s="61">
        <v>162</v>
      </c>
      <c r="Q3" s="62">
        <v>290</v>
      </c>
      <c r="R3" s="64">
        <v>295</v>
      </c>
      <c r="S3" s="66">
        <v>303</v>
      </c>
      <c r="T3" s="68">
        <v>327</v>
      </c>
    </row>
    <row r="4" spans="1:21" x14ac:dyDescent="0.25">
      <c r="A4" s="53"/>
      <c r="B4" s="54">
        <v>28</v>
      </c>
      <c r="C4" s="54">
        <v>35</v>
      </c>
      <c r="D4" s="54">
        <v>34</v>
      </c>
      <c r="E4" s="54">
        <v>35</v>
      </c>
      <c r="G4" s="59">
        <v>94</v>
      </c>
      <c r="H4" s="59">
        <v>91</v>
      </c>
      <c r="I4" s="59">
        <v>86</v>
      </c>
      <c r="J4" s="59">
        <v>91</v>
      </c>
      <c r="K4" s="1"/>
      <c r="L4" s="61">
        <v>164</v>
      </c>
      <c r="M4" s="61">
        <v>169</v>
      </c>
      <c r="N4" s="61">
        <v>146</v>
      </c>
      <c r="O4" s="61">
        <v>162</v>
      </c>
      <c r="Q4" s="63">
        <v>292</v>
      </c>
      <c r="R4" s="65">
        <v>276</v>
      </c>
      <c r="S4" s="67">
        <v>315</v>
      </c>
      <c r="T4" s="69">
        <v>279</v>
      </c>
    </row>
    <row r="5" spans="1:21" x14ac:dyDescent="0.25">
      <c r="A5" s="53"/>
      <c r="B5" s="54">
        <v>37</v>
      </c>
      <c r="C5" s="54">
        <v>35</v>
      </c>
      <c r="D5" s="54">
        <v>33</v>
      </c>
      <c r="E5" s="54">
        <v>36</v>
      </c>
      <c r="G5" s="59">
        <v>86</v>
      </c>
      <c r="H5" s="59">
        <v>108</v>
      </c>
      <c r="I5" s="59">
        <v>87</v>
      </c>
      <c r="J5" s="59">
        <v>89</v>
      </c>
      <c r="K5" s="1"/>
      <c r="L5" s="61">
        <v>162</v>
      </c>
      <c r="M5" s="61">
        <v>188</v>
      </c>
      <c r="N5" s="61">
        <v>165</v>
      </c>
      <c r="O5" s="61">
        <v>171</v>
      </c>
      <c r="Q5" s="63">
        <v>277</v>
      </c>
      <c r="R5" s="65">
        <v>257</v>
      </c>
      <c r="S5" s="67">
        <v>334</v>
      </c>
      <c r="T5" s="69">
        <v>312</v>
      </c>
    </row>
    <row r="6" spans="1:21" x14ac:dyDescent="0.25">
      <c r="A6" s="53"/>
      <c r="B6" s="54">
        <v>46</v>
      </c>
      <c r="C6" s="54">
        <v>40</v>
      </c>
      <c r="D6" s="54">
        <v>38</v>
      </c>
      <c r="E6" s="54">
        <v>34</v>
      </c>
      <c r="G6" s="59">
        <v>116</v>
      </c>
      <c r="H6" s="59">
        <v>89</v>
      </c>
      <c r="I6" s="59">
        <v>102</v>
      </c>
      <c r="J6" s="59">
        <v>85</v>
      </c>
      <c r="K6" s="1"/>
      <c r="L6" s="61">
        <v>165</v>
      </c>
      <c r="M6" s="61">
        <v>190</v>
      </c>
      <c r="N6" s="61">
        <v>167</v>
      </c>
      <c r="O6" s="61">
        <v>180</v>
      </c>
      <c r="Q6" s="63">
        <v>322</v>
      </c>
      <c r="R6" s="65">
        <v>345</v>
      </c>
      <c r="S6" s="67">
        <v>362</v>
      </c>
      <c r="T6" s="69">
        <v>298</v>
      </c>
    </row>
    <row r="7" spans="1:21" x14ac:dyDescent="0.25">
      <c r="A7" s="53"/>
      <c r="B7" s="54">
        <v>38</v>
      </c>
      <c r="C7" s="54">
        <v>31</v>
      </c>
      <c r="D7" s="54">
        <v>22</v>
      </c>
      <c r="E7" s="54">
        <v>34</v>
      </c>
      <c r="G7" s="59">
        <v>100</v>
      </c>
      <c r="H7" s="59">
        <v>99</v>
      </c>
      <c r="I7" s="59">
        <v>79</v>
      </c>
      <c r="J7" s="59">
        <v>87</v>
      </c>
      <c r="K7" s="1"/>
      <c r="L7" s="61">
        <v>157</v>
      </c>
      <c r="M7" s="61">
        <v>150</v>
      </c>
      <c r="N7" s="61">
        <v>168</v>
      </c>
      <c r="O7" s="61">
        <v>181</v>
      </c>
      <c r="Q7" s="63">
        <v>275</v>
      </c>
      <c r="R7" s="65">
        <v>330</v>
      </c>
      <c r="S7" s="67">
        <v>290</v>
      </c>
      <c r="T7" s="69">
        <v>273</v>
      </c>
    </row>
    <row r="8" spans="1:21" x14ac:dyDescent="0.25">
      <c r="A8" s="53"/>
      <c r="B8" s="54">
        <v>38</v>
      </c>
      <c r="C8" s="54">
        <v>37</v>
      </c>
      <c r="D8" s="54">
        <v>28</v>
      </c>
      <c r="E8" s="54">
        <v>34</v>
      </c>
      <c r="G8" s="59">
        <v>86</v>
      </c>
      <c r="H8" s="59">
        <v>105</v>
      </c>
      <c r="I8" s="59">
        <v>88</v>
      </c>
      <c r="J8" s="59">
        <v>92</v>
      </c>
      <c r="K8" s="1"/>
      <c r="L8" s="61">
        <v>165</v>
      </c>
      <c r="M8" s="61">
        <v>165</v>
      </c>
      <c r="N8" s="61">
        <v>177</v>
      </c>
      <c r="O8" s="61">
        <v>150</v>
      </c>
      <c r="Q8" s="63">
        <v>291</v>
      </c>
      <c r="R8" s="65">
        <v>370</v>
      </c>
      <c r="S8" s="67">
        <v>263</v>
      </c>
      <c r="T8" s="69">
        <v>276</v>
      </c>
    </row>
    <row r="9" spans="1:21" x14ac:dyDescent="0.25">
      <c r="A9" s="53"/>
      <c r="B9" s="54">
        <v>34</v>
      </c>
      <c r="C9" s="54">
        <v>39</v>
      </c>
      <c r="D9" s="54">
        <v>34</v>
      </c>
      <c r="E9" s="54">
        <v>30</v>
      </c>
      <c r="G9" s="59">
        <v>100</v>
      </c>
      <c r="H9" s="59">
        <v>87</v>
      </c>
      <c r="I9" s="59">
        <v>93</v>
      </c>
      <c r="J9" s="59">
        <v>93</v>
      </c>
      <c r="K9" s="1"/>
      <c r="L9" s="61">
        <v>169</v>
      </c>
      <c r="M9" s="61">
        <v>167</v>
      </c>
      <c r="N9" s="61">
        <v>165</v>
      </c>
      <c r="O9" s="61">
        <v>160</v>
      </c>
      <c r="Q9" s="63">
        <v>331</v>
      </c>
      <c r="R9" s="65">
        <v>263</v>
      </c>
      <c r="S9" s="67">
        <v>295</v>
      </c>
      <c r="T9" s="69">
        <v>350</v>
      </c>
    </row>
    <row r="10" spans="1:21" x14ac:dyDescent="0.25">
      <c r="A10" s="53"/>
      <c r="B10" s="54">
        <v>36</v>
      </c>
      <c r="C10" s="54">
        <v>34</v>
      </c>
      <c r="D10" s="54">
        <v>39</v>
      </c>
      <c r="E10" s="54">
        <v>33</v>
      </c>
      <c r="G10" s="59">
        <v>90</v>
      </c>
      <c r="H10" s="59">
        <v>67</v>
      </c>
      <c r="I10" s="59">
        <v>88</v>
      </c>
      <c r="J10" s="59">
        <v>90</v>
      </c>
      <c r="K10" s="1"/>
      <c r="L10" s="61">
        <v>164</v>
      </c>
      <c r="M10" s="61">
        <v>186</v>
      </c>
      <c r="N10" s="61">
        <v>166</v>
      </c>
      <c r="O10" s="61">
        <v>148</v>
      </c>
      <c r="Q10" s="63">
        <v>309</v>
      </c>
      <c r="R10" s="65">
        <v>349</v>
      </c>
      <c r="S10" s="69">
        <v>300</v>
      </c>
      <c r="T10" s="69">
        <v>282</v>
      </c>
    </row>
    <row r="11" spans="1:21" x14ac:dyDescent="0.25">
      <c r="A11" s="53"/>
      <c r="B11" s="54">
        <v>33</v>
      </c>
      <c r="C11" s="54">
        <v>32</v>
      </c>
      <c r="D11" s="54">
        <v>32</v>
      </c>
      <c r="E11" s="54">
        <v>29</v>
      </c>
      <c r="G11" s="59">
        <v>103</v>
      </c>
      <c r="H11" s="59">
        <v>90</v>
      </c>
      <c r="I11" s="59">
        <v>104</v>
      </c>
      <c r="J11" s="59">
        <v>91</v>
      </c>
      <c r="K11" s="1"/>
      <c r="L11" s="61">
        <v>176</v>
      </c>
      <c r="M11" s="61">
        <v>157</v>
      </c>
      <c r="N11" s="61">
        <v>160</v>
      </c>
      <c r="O11" s="61">
        <v>155</v>
      </c>
      <c r="Q11" s="69">
        <v>275</v>
      </c>
      <c r="R11" s="69">
        <v>307</v>
      </c>
      <c r="S11" s="12"/>
      <c r="T11" s="69">
        <v>304</v>
      </c>
      <c r="U11" s="12"/>
    </row>
    <row r="12" spans="1:21" x14ac:dyDescent="0.25">
      <c r="A12" s="53"/>
      <c r="B12" s="54">
        <v>33</v>
      </c>
      <c r="C12" s="54">
        <v>34</v>
      </c>
      <c r="D12" s="54">
        <v>35</v>
      </c>
      <c r="E12" s="54">
        <v>38</v>
      </c>
      <c r="G12" s="59">
        <v>77</v>
      </c>
      <c r="H12" s="59">
        <v>93</v>
      </c>
      <c r="I12" s="59">
        <v>102</v>
      </c>
      <c r="J12" s="59">
        <v>91</v>
      </c>
      <c r="K12" s="1"/>
      <c r="L12" s="61">
        <v>154</v>
      </c>
      <c r="M12" s="61">
        <v>158</v>
      </c>
      <c r="N12" s="61">
        <v>158</v>
      </c>
      <c r="O12" s="61">
        <v>172</v>
      </c>
      <c r="Q12" s="12"/>
      <c r="R12" s="12"/>
      <c r="S12" s="12"/>
      <c r="T12" s="12"/>
      <c r="U12" s="12"/>
    </row>
    <row r="13" spans="1:21" x14ac:dyDescent="0.25">
      <c r="A13" s="53"/>
      <c r="B13" s="54">
        <v>38</v>
      </c>
      <c r="C13" s="54">
        <v>36</v>
      </c>
      <c r="D13" s="54">
        <v>41</v>
      </c>
      <c r="E13" s="54">
        <v>37</v>
      </c>
      <c r="G13" s="59">
        <v>89</v>
      </c>
      <c r="H13" s="59">
        <v>100</v>
      </c>
      <c r="I13" s="59">
        <v>82</v>
      </c>
      <c r="J13" s="59">
        <v>92</v>
      </c>
      <c r="K13" s="1"/>
      <c r="L13" s="61">
        <v>146</v>
      </c>
      <c r="M13" s="61">
        <v>139</v>
      </c>
      <c r="N13" s="61">
        <v>165</v>
      </c>
      <c r="O13" s="61">
        <v>99</v>
      </c>
      <c r="Q13" s="12"/>
      <c r="R13" s="12"/>
      <c r="S13" s="12"/>
      <c r="T13" s="12"/>
      <c r="U13" s="12"/>
    </row>
    <row r="14" spans="1:21" x14ac:dyDescent="0.25">
      <c r="A14" s="53"/>
      <c r="B14" s="54">
        <v>39</v>
      </c>
      <c r="C14" s="54">
        <v>28</v>
      </c>
      <c r="D14" s="54">
        <v>39</v>
      </c>
      <c r="E14" s="54">
        <v>33</v>
      </c>
      <c r="G14" s="59">
        <v>107</v>
      </c>
      <c r="H14" s="59">
        <v>93</v>
      </c>
      <c r="I14" s="59">
        <v>94</v>
      </c>
      <c r="J14" s="59">
        <v>103</v>
      </c>
      <c r="K14" s="1"/>
      <c r="L14" s="61">
        <v>144</v>
      </c>
      <c r="M14" s="61">
        <v>184</v>
      </c>
      <c r="N14" s="61">
        <v>170</v>
      </c>
      <c r="O14" s="61">
        <v>152</v>
      </c>
    </row>
    <row r="15" spans="1:21" x14ac:dyDescent="0.25">
      <c r="A15" s="53"/>
      <c r="B15" s="54">
        <v>37</v>
      </c>
      <c r="C15" s="54">
        <v>33</v>
      </c>
      <c r="D15" s="54">
        <v>32</v>
      </c>
      <c r="E15" s="54">
        <v>33</v>
      </c>
      <c r="G15" s="59">
        <v>96</v>
      </c>
      <c r="H15" s="59">
        <v>89</v>
      </c>
      <c r="I15" s="59">
        <v>90</v>
      </c>
      <c r="J15" s="59">
        <v>98</v>
      </c>
      <c r="K15" s="1"/>
      <c r="L15" s="61">
        <v>142</v>
      </c>
      <c r="M15" s="61">
        <v>181</v>
      </c>
      <c r="N15" s="61">
        <v>159</v>
      </c>
      <c r="O15" s="61">
        <v>164</v>
      </c>
    </row>
    <row r="16" spans="1:21" x14ac:dyDescent="0.25">
      <c r="A16" s="53"/>
      <c r="B16" s="54">
        <v>41</v>
      </c>
      <c r="C16" s="54">
        <v>34</v>
      </c>
      <c r="D16" s="54">
        <v>40</v>
      </c>
      <c r="E16" s="54">
        <v>33</v>
      </c>
      <c r="G16" s="59">
        <v>84</v>
      </c>
      <c r="H16" s="59">
        <v>78</v>
      </c>
      <c r="I16" s="59">
        <v>100</v>
      </c>
      <c r="J16" s="59">
        <v>96</v>
      </c>
      <c r="K16" s="1"/>
      <c r="L16" s="61">
        <v>177</v>
      </c>
      <c r="M16" s="61">
        <v>192</v>
      </c>
      <c r="N16" s="61">
        <v>159</v>
      </c>
      <c r="O16" s="61">
        <v>165</v>
      </c>
    </row>
    <row r="17" spans="1:15" x14ac:dyDescent="0.25">
      <c r="A17" s="53"/>
      <c r="B17" s="54">
        <v>33</v>
      </c>
      <c r="C17" s="54">
        <v>37</v>
      </c>
      <c r="D17" s="54">
        <v>26</v>
      </c>
      <c r="E17" s="54">
        <v>40</v>
      </c>
      <c r="G17" s="59">
        <v>95</v>
      </c>
      <c r="H17" s="59">
        <v>100</v>
      </c>
      <c r="I17" s="59">
        <v>91</v>
      </c>
      <c r="J17" s="59">
        <v>82</v>
      </c>
      <c r="K17" s="1"/>
      <c r="L17" s="61">
        <v>151</v>
      </c>
      <c r="M17" s="61">
        <v>165</v>
      </c>
      <c r="N17" s="61">
        <v>185</v>
      </c>
      <c r="O17" s="61">
        <v>158</v>
      </c>
    </row>
    <row r="18" spans="1:15" x14ac:dyDescent="0.25">
      <c r="A18" s="53"/>
      <c r="B18" s="54">
        <v>26</v>
      </c>
      <c r="C18" s="54">
        <v>36</v>
      </c>
      <c r="D18" s="54">
        <v>35</v>
      </c>
      <c r="E18" s="54">
        <v>35</v>
      </c>
      <c r="G18" s="59">
        <v>96</v>
      </c>
      <c r="H18" s="59">
        <v>105</v>
      </c>
      <c r="I18" s="59">
        <v>80</v>
      </c>
      <c r="J18" s="59">
        <v>99</v>
      </c>
      <c r="K18" s="1"/>
      <c r="L18" s="61">
        <v>149</v>
      </c>
      <c r="M18" s="61">
        <v>190</v>
      </c>
      <c r="N18" s="61">
        <v>153</v>
      </c>
      <c r="O18" s="61">
        <v>164</v>
      </c>
    </row>
    <row r="19" spans="1:15" x14ac:dyDescent="0.25">
      <c r="A19" s="53"/>
      <c r="B19" s="54">
        <v>34</v>
      </c>
      <c r="C19" s="54">
        <v>33</v>
      </c>
      <c r="D19" s="54">
        <v>35</v>
      </c>
      <c r="E19" s="54">
        <v>30</v>
      </c>
      <c r="G19" s="59">
        <v>83</v>
      </c>
      <c r="H19" s="59">
        <v>93</v>
      </c>
      <c r="I19" s="59">
        <v>97</v>
      </c>
      <c r="J19" s="59">
        <v>86</v>
      </c>
      <c r="K19" s="1"/>
      <c r="L19" s="61">
        <v>185</v>
      </c>
      <c r="M19" s="61">
        <v>135</v>
      </c>
      <c r="N19" s="61">
        <v>158</v>
      </c>
      <c r="O19" s="61">
        <v>175</v>
      </c>
    </row>
    <row r="20" spans="1:15" x14ac:dyDescent="0.25">
      <c r="A20" s="53"/>
      <c r="B20" s="54">
        <v>36</v>
      </c>
      <c r="C20" s="54">
        <v>28</v>
      </c>
      <c r="D20" s="54">
        <v>29</v>
      </c>
      <c r="E20" s="54">
        <v>35</v>
      </c>
      <c r="G20" s="59">
        <v>99</v>
      </c>
      <c r="H20" s="59">
        <v>105</v>
      </c>
      <c r="I20" s="59">
        <v>108</v>
      </c>
      <c r="J20" s="59">
        <v>85</v>
      </c>
      <c r="K20" s="1"/>
      <c r="L20" s="61">
        <v>140</v>
      </c>
      <c r="M20" s="61">
        <v>157</v>
      </c>
      <c r="N20" s="61">
        <v>155</v>
      </c>
      <c r="O20" s="61">
        <v>165</v>
      </c>
    </row>
    <row r="21" spans="1:15" x14ac:dyDescent="0.25">
      <c r="A21" s="53"/>
      <c r="B21" s="54">
        <v>38</v>
      </c>
      <c r="C21" s="54">
        <v>33</v>
      </c>
      <c r="D21" s="54">
        <v>35</v>
      </c>
      <c r="E21" s="54">
        <v>36</v>
      </c>
      <c r="G21" s="59">
        <v>101</v>
      </c>
      <c r="H21" s="59">
        <v>98</v>
      </c>
      <c r="I21" s="59">
        <v>97</v>
      </c>
      <c r="J21" s="59">
        <v>85</v>
      </c>
      <c r="K21" s="1"/>
      <c r="L21" s="61">
        <v>133</v>
      </c>
      <c r="M21" s="61">
        <v>170</v>
      </c>
      <c r="N21" s="61">
        <v>149</v>
      </c>
      <c r="O21" s="61">
        <v>168</v>
      </c>
    </row>
    <row r="22" spans="1:15" x14ac:dyDescent="0.25">
      <c r="A22" s="53"/>
      <c r="B22" s="54">
        <v>28</v>
      </c>
      <c r="C22" s="54">
        <v>30</v>
      </c>
      <c r="D22" s="54">
        <v>33</v>
      </c>
      <c r="E22" s="54">
        <v>33</v>
      </c>
      <c r="G22" s="59">
        <v>100</v>
      </c>
      <c r="H22" s="59">
        <v>81</v>
      </c>
      <c r="I22" s="59">
        <v>95</v>
      </c>
      <c r="J22" s="59">
        <v>101</v>
      </c>
      <c r="K22" s="1"/>
      <c r="L22" s="61">
        <v>162</v>
      </c>
      <c r="M22" s="61">
        <v>169</v>
      </c>
      <c r="N22" s="61">
        <v>168</v>
      </c>
      <c r="O22" s="61">
        <v>158</v>
      </c>
    </row>
    <row r="23" spans="1:15" x14ac:dyDescent="0.25">
      <c r="A23" s="53"/>
      <c r="B23" s="54">
        <v>37</v>
      </c>
      <c r="C23" s="54">
        <v>41</v>
      </c>
      <c r="D23" s="54">
        <v>28</v>
      </c>
      <c r="E23" s="54">
        <v>33</v>
      </c>
      <c r="G23" s="59">
        <v>86</v>
      </c>
      <c r="H23" s="59">
        <v>92</v>
      </c>
      <c r="I23" s="59">
        <v>87</v>
      </c>
      <c r="J23" s="59">
        <v>100</v>
      </c>
      <c r="K23" s="1"/>
      <c r="L23" s="61">
        <v>149</v>
      </c>
      <c r="M23" s="61">
        <v>181</v>
      </c>
      <c r="N23" s="61">
        <v>151</v>
      </c>
      <c r="O23" s="61">
        <v>138</v>
      </c>
    </row>
    <row r="24" spans="1:15" x14ac:dyDescent="0.25">
      <c r="A24" s="53"/>
      <c r="B24" s="54">
        <v>35</v>
      </c>
      <c r="C24" s="54">
        <v>30</v>
      </c>
      <c r="D24" s="54">
        <v>28</v>
      </c>
      <c r="E24" s="54">
        <v>26</v>
      </c>
      <c r="G24" s="59">
        <v>97</v>
      </c>
      <c r="H24" s="59">
        <v>92</v>
      </c>
      <c r="I24" s="59">
        <v>87</v>
      </c>
      <c r="J24" s="59">
        <v>93</v>
      </c>
      <c r="K24" s="1"/>
      <c r="L24" s="61">
        <v>173</v>
      </c>
      <c r="M24" s="61">
        <v>158</v>
      </c>
      <c r="N24" s="61">
        <v>137</v>
      </c>
      <c r="O24" s="61">
        <v>183</v>
      </c>
    </row>
    <row r="25" spans="1:15" x14ac:dyDescent="0.25">
      <c r="A25" s="53"/>
      <c r="B25" s="54">
        <v>37</v>
      </c>
      <c r="C25" s="54">
        <v>34</v>
      </c>
      <c r="D25" s="54">
        <v>32</v>
      </c>
      <c r="E25" s="54">
        <v>32</v>
      </c>
      <c r="G25" s="59">
        <v>98</v>
      </c>
      <c r="H25" s="59">
        <v>91</v>
      </c>
      <c r="I25" s="59">
        <v>101</v>
      </c>
      <c r="J25" s="59">
        <v>93</v>
      </c>
      <c r="K25" s="1"/>
      <c r="L25" s="61">
        <v>166</v>
      </c>
      <c r="M25" s="61">
        <v>164</v>
      </c>
      <c r="N25" s="61">
        <v>183</v>
      </c>
      <c r="O25" s="61">
        <v>170</v>
      </c>
    </row>
    <row r="26" spans="1:15" x14ac:dyDescent="0.25">
      <c r="A26" s="53"/>
      <c r="B26" s="54">
        <v>42</v>
      </c>
      <c r="C26" s="54">
        <v>17</v>
      </c>
      <c r="D26" s="54">
        <v>37</v>
      </c>
      <c r="E26" s="54">
        <v>36</v>
      </c>
      <c r="G26" s="59">
        <v>85</v>
      </c>
      <c r="H26" s="59">
        <v>94</v>
      </c>
      <c r="I26" s="59">
        <v>93</v>
      </c>
      <c r="J26" s="59">
        <v>67</v>
      </c>
      <c r="K26" s="1"/>
      <c r="L26" s="61">
        <v>165</v>
      </c>
      <c r="M26" s="61">
        <v>169</v>
      </c>
      <c r="N26" s="61">
        <v>170</v>
      </c>
      <c r="O26" s="61">
        <v>197</v>
      </c>
    </row>
    <row r="27" spans="1:15" x14ac:dyDescent="0.25">
      <c r="A27" s="53"/>
      <c r="B27" s="54">
        <v>34</v>
      </c>
      <c r="C27" s="54">
        <v>38</v>
      </c>
      <c r="D27" s="54">
        <v>34</v>
      </c>
      <c r="E27" s="54">
        <v>32</v>
      </c>
      <c r="G27" s="59">
        <v>91</v>
      </c>
      <c r="H27" s="59">
        <v>100</v>
      </c>
      <c r="I27" s="59">
        <v>79</v>
      </c>
      <c r="J27" s="59">
        <v>79</v>
      </c>
      <c r="K27" s="1"/>
      <c r="L27" s="61">
        <v>158</v>
      </c>
      <c r="M27" s="61">
        <v>160</v>
      </c>
      <c r="N27" s="61">
        <v>197</v>
      </c>
      <c r="O27" s="61">
        <v>173</v>
      </c>
    </row>
    <row r="28" spans="1:15" x14ac:dyDescent="0.25">
      <c r="A28" s="53"/>
      <c r="B28" s="54">
        <v>35</v>
      </c>
      <c r="C28" s="54">
        <v>33</v>
      </c>
      <c r="D28" s="54">
        <v>33</v>
      </c>
      <c r="E28" s="54">
        <v>37</v>
      </c>
      <c r="G28" s="59">
        <v>94</v>
      </c>
      <c r="H28" s="59">
        <v>93</v>
      </c>
      <c r="I28" s="59">
        <v>75</v>
      </c>
      <c r="J28" s="59">
        <v>89</v>
      </c>
      <c r="K28" s="1"/>
      <c r="L28" s="61">
        <v>157</v>
      </c>
      <c r="M28" s="61">
        <v>178</v>
      </c>
      <c r="N28" s="61">
        <v>173</v>
      </c>
      <c r="O28" s="61">
        <v>150</v>
      </c>
    </row>
    <row r="29" spans="1:15" x14ac:dyDescent="0.25">
      <c r="A29" s="53"/>
      <c r="B29" s="54">
        <v>29</v>
      </c>
      <c r="C29" s="54">
        <v>39</v>
      </c>
      <c r="D29" s="54">
        <v>29</v>
      </c>
      <c r="E29" s="54">
        <v>33</v>
      </c>
      <c r="G29" s="59">
        <v>94</v>
      </c>
      <c r="H29" s="59">
        <v>90</v>
      </c>
      <c r="I29" s="59">
        <v>91</v>
      </c>
      <c r="J29" s="59">
        <v>92</v>
      </c>
      <c r="K29" s="1"/>
      <c r="L29" s="61">
        <v>158</v>
      </c>
      <c r="M29" s="61">
        <v>167</v>
      </c>
      <c r="N29" s="61">
        <v>150</v>
      </c>
      <c r="O29" s="61">
        <v>161</v>
      </c>
    </row>
    <row r="30" spans="1:15" x14ac:dyDescent="0.25">
      <c r="A30" s="53"/>
      <c r="B30" s="54">
        <v>32</v>
      </c>
      <c r="C30" s="54">
        <v>32</v>
      </c>
      <c r="D30" s="54">
        <v>29</v>
      </c>
      <c r="E30" s="54">
        <v>29</v>
      </c>
      <c r="G30" s="59">
        <v>89</v>
      </c>
      <c r="H30" s="59">
        <v>99</v>
      </c>
      <c r="I30" s="59">
        <v>94</v>
      </c>
      <c r="J30" s="59">
        <v>86</v>
      </c>
      <c r="K30" s="1"/>
      <c r="L30" s="61">
        <v>150</v>
      </c>
      <c r="M30" s="61">
        <v>186</v>
      </c>
      <c r="N30" s="61">
        <v>161</v>
      </c>
      <c r="O30" s="61">
        <v>178</v>
      </c>
    </row>
    <row r="31" spans="1:15" x14ac:dyDescent="0.25">
      <c r="A31" s="53"/>
      <c r="B31" s="54">
        <v>32</v>
      </c>
      <c r="C31" s="54">
        <v>36</v>
      </c>
      <c r="D31" s="54">
        <v>28</v>
      </c>
      <c r="E31" s="54">
        <v>31</v>
      </c>
      <c r="G31" s="59">
        <v>79</v>
      </c>
      <c r="H31" s="59">
        <v>106</v>
      </c>
      <c r="I31" s="59">
        <v>86</v>
      </c>
      <c r="J31" s="59">
        <v>96</v>
      </c>
      <c r="K31" s="1"/>
      <c r="L31" s="61">
        <v>143</v>
      </c>
      <c r="M31" s="61">
        <v>162</v>
      </c>
      <c r="N31" s="61">
        <v>178</v>
      </c>
      <c r="O31" s="61">
        <v>132</v>
      </c>
    </row>
    <row r="32" spans="1:15" x14ac:dyDescent="0.25">
      <c r="A32" s="53"/>
      <c r="B32" s="54">
        <v>39</v>
      </c>
      <c r="C32" s="54">
        <v>35</v>
      </c>
      <c r="D32" s="54">
        <v>32</v>
      </c>
      <c r="E32" s="54">
        <v>28</v>
      </c>
      <c r="G32" s="59">
        <v>83</v>
      </c>
      <c r="H32" s="59">
        <v>94</v>
      </c>
      <c r="I32" s="59">
        <v>84</v>
      </c>
      <c r="J32" s="59">
        <v>92</v>
      </c>
      <c r="K32" s="1"/>
      <c r="L32" s="61">
        <v>165</v>
      </c>
      <c r="M32" s="61">
        <v>171</v>
      </c>
      <c r="N32" s="61">
        <v>132</v>
      </c>
      <c r="O32" s="61">
        <v>143</v>
      </c>
    </row>
    <row r="33" spans="1:20" x14ac:dyDescent="0.25">
      <c r="A33" s="53"/>
      <c r="B33" s="54">
        <v>35</v>
      </c>
      <c r="C33" s="54">
        <v>35</v>
      </c>
      <c r="D33" s="54">
        <v>34</v>
      </c>
      <c r="E33" s="54"/>
      <c r="G33" s="59">
        <v>78</v>
      </c>
      <c r="H33" s="59">
        <v>89</v>
      </c>
      <c r="I33" s="59">
        <v>79</v>
      </c>
      <c r="J33" s="59"/>
      <c r="K33" s="1"/>
      <c r="L33" s="61">
        <v>176</v>
      </c>
      <c r="M33" s="61">
        <v>166</v>
      </c>
      <c r="N33" s="61">
        <v>143</v>
      </c>
      <c r="O33" s="61"/>
    </row>
    <row r="34" spans="1:20" x14ac:dyDescent="0.25">
      <c r="A34" s="53"/>
      <c r="B34" s="54">
        <v>36</v>
      </c>
      <c r="C34" s="54">
        <v>32</v>
      </c>
      <c r="D34" s="54">
        <v>33</v>
      </c>
      <c r="E34" s="54"/>
      <c r="G34" s="59">
        <v>79</v>
      </c>
      <c r="H34" s="59">
        <v>100</v>
      </c>
      <c r="I34" s="59"/>
      <c r="J34" s="59"/>
      <c r="K34" s="1"/>
      <c r="L34" s="61">
        <v>180</v>
      </c>
      <c r="M34" s="61">
        <v>156</v>
      </c>
      <c r="N34" s="61"/>
      <c r="O34" s="61"/>
    </row>
    <row r="35" spans="1:20" x14ac:dyDescent="0.25">
      <c r="A35" s="53"/>
      <c r="B35" s="54">
        <v>30</v>
      </c>
      <c r="C35" s="54">
        <v>39</v>
      </c>
      <c r="D35" s="54"/>
      <c r="E35" s="54"/>
      <c r="G35" s="59">
        <v>90</v>
      </c>
      <c r="H35" s="59">
        <v>92</v>
      </c>
      <c r="I35" s="59"/>
      <c r="J35" s="59"/>
      <c r="K35" s="1"/>
      <c r="L35" s="61">
        <v>154</v>
      </c>
      <c r="M35" s="61">
        <v>177</v>
      </c>
      <c r="N35" s="61"/>
      <c r="O35" s="61"/>
    </row>
    <row r="36" spans="1:20" x14ac:dyDescent="0.25">
      <c r="A36" s="53"/>
      <c r="B36" s="54">
        <v>38</v>
      </c>
      <c r="C36" s="54">
        <v>33</v>
      </c>
      <c r="D36" s="54"/>
      <c r="E36" s="54"/>
      <c r="G36" s="59">
        <v>100</v>
      </c>
      <c r="H36" s="59">
        <v>94</v>
      </c>
      <c r="I36" s="59"/>
      <c r="J36" s="59"/>
      <c r="K36" s="1"/>
      <c r="L36" s="61">
        <v>158</v>
      </c>
      <c r="M36" s="61">
        <v>165</v>
      </c>
      <c r="N36" s="61"/>
      <c r="O36" s="61"/>
    </row>
    <row r="37" spans="1:20" x14ac:dyDescent="0.25">
      <c r="A37" s="53"/>
      <c r="B37" s="54">
        <v>36</v>
      </c>
      <c r="C37" s="54">
        <v>40</v>
      </c>
      <c r="D37" s="54"/>
      <c r="E37" s="54"/>
      <c r="G37" s="59">
        <v>80</v>
      </c>
      <c r="H37" s="59">
        <v>83</v>
      </c>
      <c r="I37" s="59"/>
      <c r="J37" s="59"/>
      <c r="K37" s="1"/>
      <c r="L37" s="61">
        <v>168</v>
      </c>
      <c r="M37" s="61">
        <v>149</v>
      </c>
      <c r="N37" s="61"/>
      <c r="O37" s="61"/>
    </row>
    <row r="38" spans="1:20" x14ac:dyDescent="0.25">
      <c r="A38" s="53"/>
      <c r="B38" s="54">
        <v>29</v>
      </c>
      <c r="C38" s="54">
        <v>31</v>
      </c>
      <c r="D38" s="54"/>
      <c r="E38" s="54"/>
      <c r="G38" s="59">
        <v>78</v>
      </c>
      <c r="H38" s="59">
        <v>79</v>
      </c>
      <c r="I38" s="59"/>
      <c r="J38" s="59"/>
      <c r="K38" s="1"/>
      <c r="L38" s="61">
        <v>165</v>
      </c>
      <c r="M38" s="61">
        <v>142</v>
      </c>
      <c r="N38" s="61"/>
      <c r="O38" s="61"/>
    </row>
    <row r="39" spans="1:20" x14ac:dyDescent="0.25">
      <c r="A39" s="53"/>
      <c r="B39" s="54">
        <v>32</v>
      </c>
      <c r="C39" s="54"/>
      <c r="D39" s="54"/>
      <c r="E39" s="54"/>
      <c r="G39" s="59">
        <v>67</v>
      </c>
      <c r="H39" s="59"/>
      <c r="I39" s="59"/>
      <c r="J39" s="59"/>
      <c r="K39" s="1"/>
      <c r="L39" s="61">
        <v>131</v>
      </c>
      <c r="M39" s="61"/>
      <c r="N39" s="61"/>
      <c r="O39" s="61"/>
    </row>
    <row r="40" spans="1:20" x14ac:dyDescent="0.25">
      <c r="A40" s="53"/>
      <c r="B40" s="54">
        <v>39</v>
      </c>
      <c r="C40" s="54"/>
      <c r="D40" s="54"/>
      <c r="E40" s="54"/>
      <c r="G40" s="59">
        <v>101</v>
      </c>
      <c r="H40" s="59"/>
      <c r="I40" s="59"/>
      <c r="J40" s="59"/>
      <c r="K40" s="1"/>
      <c r="L40" s="61">
        <v>143</v>
      </c>
      <c r="M40" s="61"/>
      <c r="N40" s="61"/>
      <c r="O40" s="61"/>
    </row>
    <row r="41" spans="1:20" x14ac:dyDescent="0.25">
      <c r="A41" s="53"/>
      <c r="B41" s="54">
        <v>28</v>
      </c>
      <c r="C41" s="54"/>
      <c r="D41" s="54"/>
      <c r="E41" s="54"/>
      <c r="G41" s="59">
        <v>90</v>
      </c>
      <c r="H41" s="59"/>
      <c r="I41" s="59"/>
      <c r="J41" s="59"/>
      <c r="K41" s="1"/>
      <c r="L41" s="61">
        <v>173</v>
      </c>
      <c r="M41" s="61"/>
      <c r="N41" s="61"/>
      <c r="O41" s="61"/>
    </row>
    <row r="42" spans="1:20" x14ac:dyDescent="0.25">
      <c r="A42" s="53"/>
      <c r="B42" s="54">
        <v>36</v>
      </c>
      <c r="C42" s="54"/>
      <c r="D42" s="54"/>
      <c r="E42" s="54"/>
      <c r="G42" s="59">
        <v>95</v>
      </c>
      <c r="H42" s="59"/>
      <c r="I42" s="59"/>
      <c r="J42" s="59"/>
      <c r="K42" s="1"/>
      <c r="L42" s="61">
        <v>168</v>
      </c>
      <c r="M42" s="61"/>
      <c r="N42" s="61"/>
      <c r="O42" s="61"/>
    </row>
    <row r="43" spans="1:20" x14ac:dyDescent="0.25">
      <c r="A43" s="53"/>
      <c r="B43" s="54">
        <v>25</v>
      </c>
      <c r="C43" s="54"/>
      <c r="D43" s="54"/>
      <c r="E43" s="54"/>
      <c r="G43" s="58"/>
      <c r="H43" s="58"/>
      <c r="I43" s="58"/>
      <c r="J43" s="58"/>
      <c r="K43" s="1"/>
    </row>
    <row r="44" spans="1:20" x14ac:dyDescent="0.25">
      <c r="A44" s="53"/>
      <c r="B44" s="71">
        <v>40</v>
      </c>
      <c r="C44" s="71"/>
      <c r="D44" s="71"/>
      <c r="E44" s="71"/>
      <c r="G44" s="72"/>
      <c r="H44" s="72"/>
      <c r="I44" s="72"/>
      <c r="J44" s="72"/>
      <c r="K44" s="1"/>
      <c r="L44" s="60"/>
      <c r="M44" s="60"/>
      <c r="N44" s="60"/>
      <c r="O44" s="60"/>
      <c r="Q44" s="60"/>
      <c r="R44" s="60"/>
      <c r="S44" s="60"/>
      <c r="T44" s="60"/>
    </row>
    <row r="45" spans="1:20" x14ac:dyDescent="0.25">
      <c r="A45" s="53" t="s">
        <v>33</v>
      </c>
      <c r="B45" s="56">
        <f>AVERAGE(B3:B44)</f>
        <v>34.857142857142854</v>
      </c>
      <c r="C45" s="56">
        <f t="shared" ref="C45:T45" si="0">AVERAGE(C3:C44)</f>
        <v>33.805555555555557</v>
      </c>
      <c r="D45" s="56">
        <f t="shared" si="0"/>
        <v>32.875</v>
      </c>
      <c r="E45" s="56">
        <f t="shared" si="0"/>
        <v>33.233333333333334</v>
      </c>
      <c r="F45" s="56"/>
      <c r="G45" s="56">
        <f t="shared" si="0"/>
        <v>91.275000000000006</v>
      </c>
      <c r="H45" s="56">
        <f t="shared" si="0"/>
        <v>93.5</v>
      </c>
      <c r="I45" s="56">
        <f t="shared" si="0"/>
        <v>91.096774193548384</v>
      </c>
      <c r="J45" s="56">
        <f t="shared" si="0"/>
        <v>90.233333333333334</v>
      </c>
      <c r="K45" s="56"/>
      <c r="L45" s="56">
        <f t="shared" si="0"/>
        <v>159.5</v>
      </c>
      <c r="M45" s="56">
        <f t="shared" si="0"/>
        <v>167.47222222222223</v>
      </c>
      <c r="N45" s="56">
        <f t="shared" si="0"/>
        <v>161.83870967741936</v>
      </c>
      <c r="O45" s="56">
        <f t="shared" si="0"/>
        <v>161.13333333333333</v>
      </c>
      <c r="P45" s="56"/>
      <c r="Q45" s="56">
        <f t="shared" si="0"/>
        <v>295.77777777777777</v>
      </c>
      <c r="R45" s="56">
        <f t="shared" si="0"/>
        <v>310.22222222222223</v>
      </c>
      <c r="S45" s="56">
        <f t="shared" si="0"/>
        <v>307.75</v>
      </c>
      <c r="T45" s="56">
        <f t="shared" si="0"/>
        <v>300.11111111111109</v>
      </c>
    </row>
    <row r="46" spans="1:20" x14ac:dyDescent="0.25">
      <c r="A46" s="53" t="s">
        <v>34</v>
      </c>
      <c r="B46" s="56">
        <f>STDEV(B3:B44)</f>
        <v>4.4479177291667042</v>
      </c>
      <c r="C46" s="56">
        <f t="shared" ref="C46:T46" si="1">STDEV(C3:C44)</f>
        <v>4.5407327567534752</v>
      </c>
      <c r="D46" s="56">
        <f t="shared" si="1"/>
        <v>4.2936562357701318</v>
      </c>
      <c r="E46" s="56">
        <f t="shared" si="1"/>
        <v>3.0926312124293047</v>
      </c>
      <c r="F46" s="56"/>
      <c r="G46" s="56">
        <f t="shared" si="1"/>
        <v>9.6582301824096977</v>
      </c>
      <c r="H46" s="56">
        <f t="shared" si="1"/>
        <v>8.8849792989549012</v>
      </c>
      <c r="I46" s="56">
        <f t="shared" si="1"/>
        <v>8.6539194923829257</v>
      </c>
      <c r="J46" s="56">
        <f t="shared" si="1"/>
        <v>7.2382286523008172</v>
      </c>
      <c r="K46" s="56"/>
      <c r="L46" s="56">
        <f t="shared" si="1"/>
        <v>13.046268746470318</v>
      </c>
      <c r="M46" s="56">
        <f t="shared" si="1"/>
        <v>14.543503431549498</v>
      </c>
      <c r="N46" s="56">
        <f t="shared" si="1"/>
        <v>14.135290998522217</v>
      </c>
      <c r="O46" s="56">
        <f t="shared" si="1"/>
        <v>18.24872850239225</v>
      </c>
      <c r="P46" s="56"/>
      <c r="Q46" s="56">
        <f t="shared" si="1"/>
        <v>20.58383939998669</v>
      </c>
      <c r="R46" s="56">
        <f t="shared" si="1"/>
        <v>40.548667603812063</v>
      </c>
      <c r="S46" s="56">
        <f t="shared" si="1"/>
        <v>29.874738492579311</v>
      </c>
      <c r="T46" s="56">
        <f t="shared" si="1"/>
        <v>26.131611337824371</v>
      </c>
    </row>
    <row r="47" spans="1:20" x14ac:dyDescent="0.25">
      <c r="A47" s="53" t="s">
        <v>45</v>
      </c>
      <c r="B47" s="55">
        <f>COUNT(B3:B44)</f>
        <v>42</v>
      </c>
      <c r="C47" s="70">
        <f t="shared" ref="C47:T47" si="2">COUNT(C3:C44)</f>
        <v>36</v>
      </c>
      <c r="D47" s="70">
        <f t="shared" si="2"/>
        <v>32</v>
      </c>
      <c r="E47" s="70">
        <f t="shared" si="2"/>
        <v>30</v>
      </c>
      <c r="F47" s="70"/>
      <c r="G47" s="70">
        <f t="shared" si="2"/>
        <v>40</v>
      </c>
      <c r="H47" s="70">
        <f t="shared" si="2"/>
        <v>36</v>
      </c>
      <c r="I47" s="70">
        <f t="shared" si="2"/>
        <v>31</v>
      </c>
      <c r="J47" s="70">
        <f t="shared" si="2"/>
        <v>30</v>
      </c>
      <c r="K47" s="70"/>
      <c r="L47" s="70">
        <f t="shared" si="2"/>
        <v>40</v>
      </c>
      <c r="M47" s="70">
        <f t="shared" si="2"/>
        <v>36</v>
      </c>
      <c r="N47" s="70">
        <f t="shared" si="2"/>
        <v>31</v>
      </c>
      <c r="O47" s="70">
        <f t="shared" si="2"/>
        <v>30</v>
      </c>
      <c r="P47" s="70"/>
      <c r="Q47" s="70">
        <f t="shared" si="2"/>
        <v>9</v>
      </c>
      <c r="R47" s="70">
        <f t="shared" si="2"/>
        <v>9</v>
      </c>
      <c r="S47" s="70">
        <f t="shared" si="2"/>
        <v>8</v>
      </c>
      <c r="T47" s="70">
        <f t="shared" si="2"/>
        <v>9</v>
      </c>
    </row>
    <row r="48" spans="1:20" x14ac:dyDescent="0.25">
      <c r="G48" s="1"/>
      <c r="H48" s="1"/>
      <c r="I48" s="1"/>
      <c r="J48" s="1"/>
      <c r="K48" s="1"/>
    </row>
    <row r="49" spans="7:11" x14ac:dyDescent="0.25">
      <c r="G49" s="1"/>
      <c r="H49" s="1"/>
      <c r="I49" s="1"/>
      <c r="J49" s="1"/>
      <c r="K49" s="1"/>
    </row>
    <row r="50" spans="7:11" x14ac:dyDescent="0.25">
      <c r="G50" s="1"/>
      <c r="H50" s="1"/>
      <c r="I50" s="1"/>
      <c r="J50" s="1"/>
      <c r="K50" s="1"/>
    </row>
  </sheetData>
  <mergeCells count="4">
    <mergeCell ref="B1:E1"/>
    <mergeCell ref="G1:J1"/>
    <mergeCell ref="L1:O1"/>
    <mergeCell ref="Q1:T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1"/>
  <sheetViews>
    <sheetView topLeftCell="F1" workbookViewId="0">
      <pane ySplit="3" topLeftCell="A4" activePane="bottomLeft" state="frozen"/>
      <selection pane="bottomLeft" activeCell="A4" sqref="A4:XFD4"/>
    </sheetView>
  </sheetViews>
  <sheetFormatPr defaultRowHeight="15" x14ac:dyDescent="0.25"/>
  <cols>
    <col min="2" max="2" width="14.42578125" customWidth="1"/>
    <col min="3" max="3" width="10.5703125" customWidth="1"/>
    <col min="4" max="4" width="14.5703125" customWidth="1"/>
    <col min="5" max="5" width="13.85546875" customWidth="1"/>
    <col min="6" max="6" width="8.85546875" customWidth="1"/>
    <col min="7" max="7" width="14.5703125" customWidth="1"/>
    <col min="8" max="8" width="9.140625" style="1"/>
    <col min="9" max="9" width="11.42578125" style="1" customWidth="1"/>
    <col min="10" max="10" width="10.5703125" style="1" customWidth="1"/>
    <col min="11" max="11" width="10.7109375" style="1" customWidth="1"/>
    <col min="12" max="12" width="11.28515625" style="1" customWidth="1"/>
    <col min="13" max="14" width="9.140625" style="1"/>
    <col min="15" max="15" width="29.5703125" customWidth="1"/>
  </cols>
  <sheetData>
    <row r="2" spans="2:15" ht="30.75" customHeight="1" x14ac:dyDescent="0.25">
      <c r="B2" s="102" t="s">
        <v>52</v>
      </c>
      <c r="C2" s="102"/>
      <c r="D2" s="102"/>
      <c r="E2" s="102"/>
      <c r="G2" s="102" t="s">
        <v>71</v>
      </c>
      <c r="H2" s="102"/>
      <c r="I2" s="102"/>
      <c r="J2" s="102"/>
      <c r="K2" s="102"/>
      <c r="L2" s="102"/>
      <c r="M2" s="102"/>
      <c r="N2" s="102"/>
      <c r="O2" s="102"/>
    </row>
    <row r="3" spans="2:15" ht="42.75" customHeight="1" x14ac:dyDescent="0.25">
      <c r="B3" s="74" t="s">
        <v>1</v>
      </c>
      <c r="C3" s="75" t="s">
        <v>23</v>
      </c>
      <c r="D3" s="76" t="s">
        <v>54</v>
      </c>
      <c r="E3" s="76" t="s">
        <v>53</v>
      </c>
      <c r="F3" s="13"/>
      <c r="G3" s="74" t="s">
        <v>1</v>
      </c>
      <c r="H3" s="75" t="s">
        <v>23</v>
      </c>
      <c r="I3" s="81" t="s">
        <v>60</v>
      </c>
      <c r="J3" s="81" t="s">
        <v>61</v>
      </c>
      <c r="K3" s="81" t="s">
        <v>62</v>
      </c>
      <c r="L3" s="81" t="s">
        <v>63</v>
      </c>
      <c r="M3" s="75" t="s">
        <v>26</v>
      </c>
      <c r="N3" s="75" t="s">
        <v>27</v>
      </c>
      <c r="O3" s="75" t="s">
        <v>64</v>
      </c>
    </row>
    <row r="4" spans="2:15" x14ac:dyDescent="0.25">
      <c r="B4" t="s">
        <v>12</v>
      </c>
      <c r="C4" s="73">
        <v>175</v>
      </c>
      <c r="D4" s="73">
        <v>12</v>
      </c>
      <c r="E4" s="23"/>
      <c r="G4" t="s">
        <v>12</v>
      </c>
      <c r="H4" s="78">
        <v>164</v>
      </c>
      <c r="I4" s="23"/>
      <c r="J4" s="23"/>
      <c r="K4" s="78">
        <v>27</v>
      </c>
      <c r="L4" s="78">
        <v>29</v>
      </c>
      <c r="M4" s="79">
        <v>3.4146341463414637E-2</v>
      </c>
      <c r="N4" s="80">
        <v>1.0740740740740742</v>
      </c>
    </row>
    <row r="5" spans="2:15" x14ac:dyDescent="0.25">
      <c r="B5" t="s">
        <v>12</v>
      </c>
      <c r="C5" s="73">
        <v>157</v>
      </c>
      <c r="D5" s="73">
        <v>8</v>
      </c>
      <c r="E5" s="23"/>
      <c r="G5" t="s">
        <v>12</v>
      </c>
      <c r="H5" s="78">
        <v>162</v>
      </c>
      <c r="I5" s="23"/>
      <c r="J5" s="23"/>
      <c r="K5" s="78">
        <v>60</v>
      </c>
      <c r="L5" s="78">
        <v>62</v>
      </c>
      <c r="M5" s="79">
        <v>7.5308641975308635E-2</v>
      </c>
      <c r="N5" s="80">
        <v>1.0333333333333334</v>
      </c>
    </row>
    <row r="6" spans="2:15" x14ac:dyDescent="0.25">
      <c r="B6" t="s">
        <v>12</v>
      </c>
      <c r="C6" s="73">
        <v>165</v>
      </c>
      <c r="D6" s="73">
        <v>0</v>
      </c>
      <c r="E6" s="23"/>
      <c r="G6" t="s">
        <v>12</v>
      </c>
      <c r="H6" s="78">
        <v>165</v>
      </c>
      <c r="I6" s="23"/>
      <c r="J6" s="23"/>
      <c r="K6" s="78">
        <v>40</v>
      </c>
      <c r="L6" s="78">
        <v>48</v>
      </c>
      <c r="M6" s="79">
        <v>5.3333333333333323E-2</v>
      </c>
      <c r="N6" s="80">
        <v>1.2</v>
      </c>
    </row>
    <row r="7" spans="2:15" x14ac:dyDescent="0.25">
      <c r="B7" t="s">
        <v>12</v>
      </c>
      <c r="C7" s="73">
        <v>169</v>
      </c>
      <c r="D7" s="73">
        <v>0</v>
      </c>
      <c r="E7" s="23"/>
      <c r="G7" t="s">
        <v>12</v>
      </c>
      <c r="H7" s="78">
        <v>142</v>
      </c>
      <c r="I7" s="23"/>
      <c r="J7" s="23"/>
      <c r="K7" s="78">
        <v>20</v>
      </c>
      <c r="L7" s="78">
        <v>26</v>
      </c>
      <c r="M7" s="79">
        <v>3.2394366197183097E-2</v>
      </c>
      <c r="N7" s="80">
        <v>1.3</v>
      </c>
    </row>
    <row r="8" spans="2:15" x14ac:dyDescent="0.25">
      <c r="B8" t="s">
        <v>12</v>
      </c>
      <c r="C8" s="73">
        <v>164</v>
      </c>
      <c r="D8" s="73">
        <v>8</v>
      </c>
      <c r="E8" s="23"/>
      <c r="G8" t="s">
        <v>12</v>
      </c>
      <c r="H8" s="78">
        <v>177</v>
      </c>
      <c r="I8" s="23"/>
      <c r="J8" s="23"/>
      <c r="K8" s="78">
        <v>37</v>
      </c>
      <c r="L8" s="78">
        <v>37</v>
      </c>
      <c r="M8" s="79">
        <v>4.1807909604519772E-2</v>
      </c>
      <c r="N8" s="80">
        <v>1</v>
      </c>
    </row>
    <row r="9" spans="2:15" x14ac:dyDescent="0.25">
      <c r="B9" t="s">
        <v>12</v>
      </c>
      <c r="C9" s="73">
        <v>176</v>
      </c>
      <c r="D9" s="73">
        <v>8</v>
      </c>
      <c r="E9" s="23"/>
      <c r="G9" t="s">
        <v>12</v>
      </c>
      <c r="H9" s="78">
        <v>151</v>
      </c>
      <c r="I9" s="23"/>
      <c r="J9" s="23"/>
      <c r="K9" s="78">
        <v>45</v>
      </c>
      <c r="L9" s="78">
        <v>43</v>
      </c>
      <c r="M9" s="79">
        <v>5.8278145695364235E-2</v>
      </c>
      <c r="N9" s="80">
        <v>0.9555555555555556</v>
      </c>
      <c r="O9" t="s">
        <v>65</v>
      </c>
    </row>
    <row r="10" spans="2:15" x14ac:dyDescent="0.25">
      <c r="B10" t="s">
        <v>12</v>
      </c>
      <c r="C10" s="73">
        <v>154</v>
      </c>
      <c r="D10" s="73">
        <v>5</v>
      </c>
      <c r="E10" s="23"/>
      <c r="G10" t="s">
        <v>12</v>
      </c>
      <c r="H10" s="78">
        <v>149</v>
      </c>
      <c r="I10" s="23"/>
      <c r="J10" s="23"/>
      <c r="K10" s="78">
        <v>13</v>
      </c>
      <c r="L10" s="78">
        <v>11</v>
      </c>
      <c r="M10" s="79">
        <v>1.6107382550335572E-2</v>
      </c>
      <c r="N10" s="80">
        <v>0.84615384615384615</v>
      </c>
    </row>
    <row r="11" spans="2:15" x14ac:dyDescent="0.25">
      <c r="B11" t="s">
        <v>12</v>
      </c>
      <c r="C11" s="73">
        <v>146</v>
      </c>
      <c r="D11" s="73">
        <v>6</v>
      </c>
      <c r="E11" s="23"/>
      <c r="G11" t="s">
        <v>12</v>
      </c>
      <c r="H11" s="78">
        <v>185</v>
      </c>
      <c r="I11" s="23"/>
      <c r="J11" s="23"/>
      <c r="K11" s="78">
        <v>33</v>
      </c>
      <c r="L11" s="78">
        <v>48</v>
      </c>
      <c r="M11" s="79">
        <v>4.3783783783783788E-2</v>
      </c>
      <c r="N11" s="80">
        <v>1.4545454545454546</v>
      </c>
    </row>
    <row r="12" spans="2:15" x14ac:dyDescent="0.25">
      <c r="B12" t="s">
        <v>12</v>
      </c>
      <c r="C12" s="73">
        <v>144</v>
      </c>
      <c r="D12" s="73">
        <v>5</v>
      </c>
      <c r="E12" s="23"/>
      <c r="G12" t="s">
        <v>12</v>
      </c>
      <c r="H12" s="78">
        <v>140</v>
      </c>
      <c r="I12" s="23"/>
      <c r="J12" s="23"/>
      <c r="K12" s="78">
        <v>23</v>
      </c>
      <c r="L12" s="78">
        <v>29</v>
      </c>
      <c r="M12" s="79">
        <v>3.7142857142857144E-2</v>
      </c>
      <c r="N12" s="80">
        <v>1.2608695652173914</v>
      </c>
    </row>
    <row r="13" spans="2:15" x14ac:dyDescent="0.25">
      <c r="B13" s="14" t="s">
        <v>33</v>
      </c>
      <c r="C13" s="77">
        <f>AVERAGE(C4:C12)</f>
        <v>161.11111111111111</v>
      </c>
      <c r="D13" s="77">
        <f>AVERAGE(D4:D12)</f>
        <v>5.7777777777777777</v>
      </c>
      <c r="E13" s="23"/>
      <c r="G13" t="s">
        <v>12</v>
      </c>
      <c r="H13" s="78">
        <v>133</v>
      </c>
      <c r="I13" s="23"/>
      <c r="J13" s="23"/>
      <c r="K13" s="78">
        <v>31</v>
      </c>
      <c r="L13" s="78">
        <v>49</v>
      </c>
      <c r="M13" s="79">
        <v>6.0150375939849621E-2</v>
      </c>
      <c r="N13" s="80">
        <v>1.5806451612903225</v>
      </c>
    </row>
    <row r="14" spans="2:15" x14ac:dyDescent="0.25">
      <c r="B14" s="14" t="s">
        <v>34</v>
      </c>
      <c r="C14" s="77">
        <f>STDEV(C4:C12)</f>
        <v>11.666666666666666</v>
      </c>
      <c r="D14" s="77">
        <f>STDEV(D4:D12)</f>
        <v>3.8980051878421662</v>
      </c>
      <c r="E14" s="23"/>
      <c r="G14" t="s">
        <v>12</v>
      </c>
      <c r="H14" s="78">
        <v>162</v>
      </c>
      <c r="I14" s="23"/>
      <c r="J14" s="23"/>
      <c r="K14" s="78">
        <v>35</v>
      </c>
      <c r="L14" s="78">
        <v>35</v>
      </c>
      <c r="M14" s="79">
        <v>4.3209876543209881E-2</v>
      </c>
      <c r="N14" s="80">
        <v>1</v>
      </c>
    </row>
    <row r="15" spans="2:15" x14ac:dyDescent="0.25">
      <c r="C15" s="23"/>
      <c r="D15" s="23"/>
      <c r="E15" s="23"/>
      <c r="G15" s="14" t="s">
        <v>33</v>
      </c>
      <c r="H15" s="77">
        <f>AVERAGE(H4:H14)</f>
        <v>157.27272727272728</v>
      </c>
      <c r="I15" s="77"/>
      <c r="J15" s="77"/>
      <c r="K15" s="77">
        <f t="shared" ref="K15:N15" si="0">AVERAGE(K4:K14)</f>
        <v>33.090909090909093</v>
      </c>
      <c r="L15" s="77">
        <f t="shared" si="0"/>
        <v>37.909090909090907</v>
      </c>
      <c r="M15" s="83">
        <f t="shared" si="0"/>
        <v>4.5060274020832701E-2</v>
      </c>
      <c r="N15" s="82">
        <f t="shared" si="0"/>
        <v>1.1550160900154525</v>
      </c>
    </row>
    <row r="16" spans="2:15" x14ac:dyDescent="0.25">
      <c r="B16" t="s">
        <v>40</v>
      </c>
      <c r="C16" s="73">
        <v>166</v>
      </c>
      <c r="D16" s="73">
        <v>5.7</v>
      </c>
      <c r="E16" s="23"/>
      <c r="G16" s="14" t="s">
        <v>34</v>
      </c>
      <c r="H16" s="77">
        <f>STDEV(H4:H14)</f>
        <v>15.925394243728531</v>
      </c>
      <c r="I16" s="77"/>
      <c r="J16" s="77"/>
      <c r="K16" s="77">
        <f t="shared" ref="K16:N16" si="1">STDEV(K4:K14)</f>
        <v>12.848770722948908</v>
      </c>
      <c r="L16" s="77">
        <f t="shared" si="1"/>
        <v>14.024653617501896</v>
      </c>
      <c r="M16" s="83">
        <f t="shared" si="1"/>
        <v>1.6068467299846279E-2</v>
      </c>
      <c r="N16" s="82">
        <f t="shared" si="1"/>
        <v>0.22577100369407921</v>
      </c>
    </row>
    <row r="17" spans="2:15" x14ac:dyDescent="0.25">
      <c r="B17" t="s">
        <v>40</v>
      </c>
      <c r="C17" s="73">
        <v>169</v>
      </c>
      <c r="D17" s="73">
        <v>10</v>
      </c>
      <c r="E17" s="23"/>
    </row>
    <row r="18" spans="2:15" x14ac:dyDescent="0.25">
      <c r="B18" t="s">
        <v>40</v>
      </c>
      <c r="C18" s="73">
        <v>188</v>
      </c>
      <c r="D18" s="73">
        <v>7</v>
      </c>
      <c r="E18" s="23"/>
      <c r="G18" t="s">
        <v>40</v>
      </c>
      <c r="H18" s="78">
        <v>165</v>
      </c>
      <c r="I18" s="23"/>
      <c r="J18" s="23"/>
      <c r="K18" s="78">
        <v>102</v>
      </c>
      <c r="L18" s="78">
        <v>96</v>
      </c>
      <c r="M18" s="79">
        <v>0.12000000000000001</v>
      </c>
      <c r="N18" s="80">
        <v>0.94117647058823528</v>
      </c>
    </row>
    <row r="19" spans="2:15" x14ac:dyDescent="0.25">
      <c r="B19" t="s">
        <v>40</v>
      </c>
      <c r="C19" s="73">
        <v>190</v>
      </c>
      <c r="D19" s="73">
        <v>3</v>
      </c>
      <c r="E19" s="23"/>
      <c r="G19" t="s">
        <v>40</v>
      </c>
      <c r="H19" s="78">
        <v>190</v>
      </c>
      <c r="I19" s="23"/>
      <c r="J19" s="23"/>
      <c r="K19" s="78">
        <v>58</v>
      </c>
      <c r="L19" s="78">
        <v>107</v>
      </c>
      <c r="M19" s="79">
        <v>8.6842105263157901E-2</v>
      </c>
      <c r="N19" s="80">
        <v>1.8448275862068966</v>
      </c>
    </row>
    <row r="20" spans="2:15" x14ac:dyDescent="0.25">
      <c r="B20" t="s">
        <v>40</v>
      </c>
      <c r="C20" s="73">
        <v>150</v>
      </c>
      <c r="D20" s="73">
        <v>5</v>
      </c>
      <c r="E20" s="23"/>
      <c r="G20" t="s">
        <v>40</v>
      </c>
      <c r="H20" s="78">
        <v>135</v>
      </c>
      <c r="I20" s="23"/>
      <c r="J20" s="23"/>
      <c r="K20" s="78">
        <v>14</v>
      </c>
      <c r="L20" s="78">
        <v>35</v>
      </c>
      <c r="M20" s="79">
        <v>3.6296296296296299E-2</v>
      </c>
      <c r="N20" s="80">
        <v>2.5</v>
      </c>
    </row>
    <row r="21" spans="2:15" x14ac:dyDescent="0.25">
      <c r="B21" t="s">
        <v>40</v>
      </c>
      <c r="C21" s="73">
        <v>165</v>
      </c>
      <c r="D21" s="73">
        <v>4</v>
      </c>
      <c r="E21" s="23"/>
      <c r="G21" t="s">
        <v>40</v>
      </c>
      <c r="H21" s="78">
        <v>157</v>
      </c>
      <c r="I21" s="23"/>
      <c r="J21" s="23"/>
      <c r="K21" s="78">
        <v>22</v>
      </c>
      <c r="L21" s="78">
        <v>41</v>
      </c>
      <c r="M21" s="79">
        <v>4.0127388535031845E-2</v>
      </c>
      <c r="N21" s="80">
        <v>1.8636363636363635</v>
      </c>
    </row>
    <row r="22" spans="2:15" x14ac:dyDescent="0.25">
      <c r="B22" t="s">
        <v>40</v>
      </c>
      <c r="C22" s="73">
        <v>167</v>
      </c>
      <c r="D22" s="73">
        <v>0</v>
      </c>
      <c r="E22" s="23"/>
      <c r="G22" t="s">
        <v>40</v>
      </c>
      <c r="H22" s="78">
        <v>170</v>
      </c>
      <c r="I22" s="23"/>
      <c r="J22" s="23"/>
      <c r="K22" s="78">
        <v>54</v>
      </c>
      <c r="L22" s="78">
        <v>58</v>
      </c>
      <c r="M22" s="79">
        <v>6.5882352941176475E-2</v>
      </c>
      <c r="N22" s="80">
        <v>1.0740740740740742</v>
      </c>
    </row>
    <row r="23" spans="2:15" x14ac:dyDescent="0.25">
      <c r="B23" t="s">
        <v>40</v>
      </c>
      <c r="C23" s="73">
        <v>186</v>
      </c>
      <c r="D23" s="73">
        <v>6</v>
      </c>
      <c r="E23" s="23"/>
      <c r="G23" t="s">
        <v>40</v>
      </c>
      <c r="H23" s="78">
        <v>169</v>
      </c>
      <c r="I23" s="23"/>
      <c r="J23" s="23"/>
      <c r="K23" s="78">
        <v>31</v>
      </c>
      <c r="L23" s="78">
        <v>42</v>
      </c>
      <c r="M23" s="79">
        <v>4.3195266272189344E-2</v>
      </c>
      <c r="N23" s="80">
        <v>1.3548387096774193</v>
      </c>
    </row>
    <row r="24" spans="2:15" x14ac:dyDescent="0.25">
      <c r="B24" t="s">
        <v>40</v>
      </c>
      <c r="C24" s="73">
        <v>157</v>
      </c>
      <c r="D24" s="73">
        <v>6</v>
      </c>
      <c r="E24" s="23"/>
      <c r="G24" t="s">
        <v>40</v>
      </c>
      <c r="H24" s="78">
        <v>181</v>
      </c>
      <c r="I24" s="23"/>
      <c r="J24" s="23"/>
      <c r="K24" s="78">
        <v>46</v>
      </c>
      <c r="L24" s="78">
        <v>58</v>
      </c>
      <c r="M24" s="79">
        <v>5.7458563535911597E-2</v>
      </c>
      <c r="N24" s="80">
        <v>1.2608695652173914</v>
      </c>
    </row>
    <row r="25" spans="2:15" x14ac:dyDescent="0.25">
      <c r="B25" t="s">
        <v>40</v>
      </c>
      <c r="C25" s="73">
        <v>158</v>
      </c>
      <c r="D25" s="73">
        <v>0</v>
      </c>
      <c r="E25" s="23"/>
      <c r="G25" t="s">
        <v>40</v>
      </c>
      <c r="H25" s="78">
        <v>158</v>
      </c>
      <c r="I25" s="23"/>
      <c r="J25" s="23"/>
      <c r="K25" s="78">
        <v>67</v>
      </c>
      <c r="L25" s="78">
        <v>73</v>
      </c>
      <c r="M25" s="79">
        <v>8.8607594936708875E-2</v>
      </c>
      <c r="N25" s="80">
        <v>1.0895522388059702</v>
      </c>
    </row>
    <row r="26" spans="2:15" x14ac:dyDescent="0.25">
      <c r="B26" t="s">
        <v>40</v>
      </c>
      <c r="C26" s="73">
        <v>139</v>
      </c>
      <c r="D26" s="73">
        <v>5</v>
      </c>
      <c r="E26" s="23"/>
      <c r="G26" t="s">
        <v>40</v>
      </c>
      <c r="H26" s="78">
        <v>164</v>
      </c>
      <c r="I26" s="23"/>
      <c r="J26" s="23"/>
      <c r="K26" s="78">
        <v>59</v>
      </c>
      <c r="L26" s="78">
        <v>70</v>
      </c>
      <c r="M26" s="79">
        <v>7.8658536585365854E-2</v>
      </c>
      <c r="N26" s="80">
        <v>1.1864406779661016</v>
      </c>
    </row>
    <row r="27" spans="2:15" x14ac:dyDescent="0.25">
      <c r="B27" t="s">
        <v>40</v>
      </c>
      <c r="C27" s="73">
        <v>184</v>
      </c>
      <c r="D27" s="73">
        <v>7</v>
      </c>
      <c r="E27" s="23"/>
      <c r="G27" t="s">
        <v>40</v>
      </c>
      <c r="H27" s="78">
        <v>169</v>
      </c>
      <c r="I27" s="23"/>
      <c r="J27" s="23"/>
      <c r="K27" s="78">
        <v>25</v>
      </c>
      <c r="L27" s="78">
        <v>47</v>
      </c>
      <c r="M27" s="79">
        <v>4.2603550295857988E-2</v>
      </c>
      <c r="N27" s="80">
        <v>1.88</v>
      </c>
      <c r="O27" t="s">
        <v>66</v>
      </c>
    </row>
    <row r="28" spans="2:15" x14ac:dyDescent="0.25">
      <c r="B28" t="s">
        <v>40</v>
      </c>
      <c r="C28" s="73">
        <v>181</v>
      </c>
      <c r="D28" s="73">
        <v>13</v>
      </c>
      <c r="E28" s="23"/>
      <c r="G28" t="s">
        <v>40</v>
      </c>
      <c r="H28" s="78">
        <v>160</v>
      </c>
      <c r="I28" s="23"/>
      <c r="J28" s="23"/>
      <c r="K28" s="78">
        <v>21</v>
      </c>
      <c r="L28" s="78">
        <v>25</v>
      </c>
      <c r="M28" s="79">
        <v>2.8749999999999998E-2</v>
      </c>
      <c r="N28" s="80">
        <v>1.1904761904761905</v>
      </c>
    </row>
    <row r="29" spans="2:15" x14ac:dyDescent="0.25">
      <c r="B29" t="s">
        <v>40</v>
      </c>
      <c r="C29" s="73">
        <v>192</v>
      </c>
      <c r="D29" s="73">
        <v>7</v>
      </c>
      <c r="E29" s="23"/>
      <c r="G29" t="s">
        <v>40</v>
      </c>
      <c r="H29" s="78">
        <v>178</v>
      </c>
      <c r="I29" s="23"/>
      <c r="J29" s="23"/>
      <c r="K29" s="78">
        <v>45</v>
      </c>
      <c r="L29" s="78">
        <v>38</v>
      </c>
      <c r="M29" s="79">
        <v>4.6629213483146068E-2</v>
      </c>
      <c r="N29" s="80">
        <v>0.84444444444444444</v>
      </c>
    </row>
    <row r="30" spans="2:15" x14ac:dyDescent="0.25">
      <c r="B30" s="14" t="s">
        <v>33</v>
      </c>
      <c r="C30" s="77">
        <f>AVERAGE(C16:C29)</f>
        <v>170.85714285714286</v>
      </c>
      <c r="D30" s="77">
        <f>AVERAGE(D16:D29)</f>
        <v>5.6214285714285719</v>
      </c>
      <c r="E30" s="23"/>
      <c r="G30" t="s">
        <v>40</v>
      </c>
      <c r="H30" s="78">
        <v>167</v>
      </c>
      <c r="I30" s="23"/>
      <c r="J30" s="23"/>
      <c r="K30" s="78">
        <v>81</v>
      </c>
      <c r="L30" s="78">
        <v>101</v>
      </c>
      <c r="M30" s="79">
        <v>0.10898203592814371</v>
      </c>
      <c r="N30" s="80">
        <v>1.2469135802469136</v>
      </c>
    </row>
    <row r="31" spans="2:15" x14ac:dyDescent="0.25">
      <c r="B31" s="14" t="s">
        <v>34</v>
      </c>
      <c r="C31" s="77">
        <f>STDEV(C16:C29)</f>
        <v>16.398204136462592</v>
      </c>
      <c r="D31" s="77">
        <f>STDEV(D16:D29)</f>
        <v>3.4315680585789554</v>
      </c>
      <c r="E31" s="23"/>
      <c r="G31" s="14" t="s">
        <v>33</v>
      </c>
      <c r="H31" s="77">
        <f>AVERAGE(H18:H30)</f>
        <v>166.38461538461539</v>
      </c>
      <c r="I31" s="77"/>
      <c r="J31" s="77"/>
      <c r="K31" s="77">
        <f t="shared" ref="K31:N31" si="2">AVERAGE(K18:K30)</f>
        <v>48.07692307692308</v>
      </c>
      <c r="L31" s="77">
        <f t="shared" si="2"/>
        <v>60.846153846153847</v>
      </c>
      <c r="M31" s="83">
        <f t="shared" si="2"/>
        <v>6.4925608005614296E-2</v>
      </c>
      <c r="N31" s="82">
        <f t="shared" si="2"/>
        <v>1.4059423001030771</v>
      </c>
    </row>
    <row r="32" spans="2:15" x14ac:dyDescent="0.25">
      <c r="C32" s="23"/>
      <c r="D32" s="23"/>
      <c r="E32" s="23"/>
      <c r="G32" s="14" t="s">
        <v>34</v>
      </c>
      <c r="H32" s="77">
        <f>STDEV(H18:H30)</f>
        <v>13.307507038876349</v>
      </c>
      <c r="I32" s="77"/>
      <c r="J32" s="77"/>
      <c r="K32" s="77">
        <f t="shared" ref="K32:N32" si="3">STDEV(K18:K30)</f>
        <v>25.843959766457161</v>
      </c>
      <c r="L32" s="77">
        <f t="shared" si="3"/>
        <v>26.835443458997009</v>
      </c>
      <c r="M32" s="83">
        <f t="shared" si="3"/>
        <v>2.9310260078535644E-2</v>
      </c>
      <c r="N32" s="82">
        <f t="shared" si="3"/>
        <v>0.47512084671828775</v>
      </c>
    </row>
    <row r="33" spans="2:15" ht="15.75" x14ac:dyDescent="0.3">
      <c r="B33" s="22" t="s">
        <v>41</v>
      </c>
      <c r="C33" s="73">
        <v>159</v>
      </c>
      <c r="D33" s="73">
        <v>0</v>
      </c>
      <c r="E33" s="23" t="s">
        <v>55</v>
      </c>
    </row>
    <row r="34" spans="2:15" ht="15.75" x14ac:dyDescent="0.3">
      <c r="B34" s="22" t="s">
        <v>41</v>
      </c>
      <c r="C34" s="73">
        <v>159</v>
      </c>
      <c r="D34" s="73">
        <v>31</v>
      </c>
      <c r="E34" s="23" t="s">
        <v>55</v>
      </c>
      <c r="G34" s="22" t="s">
        <v>41</v>
      </c>
      <c r="H34" s="78">
        <v>149</v>
      </c>
      <c r="I34" s="23"/>
      <c r="J34" s="23"/>
      <c r="K34" s="78">
        <v>20</v>
      </c>
      <c r="L34" s="78">
        <v>40</v>
      </c>
      <c r="M34" s="79">
        <v>4.0268456375838924E-2</v>
      </c>
      <c r="N34" s="80">
        <v>2</v>
      </c>
    </row>
    <row r="35" spans="2:15" ht="15.75" x14ac:dyDescent="0.3">
      <c r="B35" s="22" t="s">
        <v>56</v>
      </c>
      <c r="C35" s="73">
        <v>185</v>
      </c>
      <c r="D35" s="73">
        <v>8</v>
      </c>
      <c r="E35" s="23" t="s">
        <v>55</v>
      </c>
      <c r="G35" s="22" t="s">
        <v>41</v>
      </c>
      <c r="H35" s="78">
        <v>146</v>
      </c>
      <c r="I35" s="23" t="s">
        <v>55</v>
      </c>
      <c r="J35" s="23" t="s">
        <v>55</v>
      </c>
      <c r="K35" s="78">
        <v>24</v>
      </c>
      <c r="L35" s="78">
        <v>52</v>
      </c>
      <c r="M35" s="79">
        <v>5.205479452054794E-2</v>
      </c>
      <c r="N35" s="80">
        <v>2.1666666666666665</v>
      </c>
    </row>
    <row r="36" spans="2:15" ht="15.75" x14ac:dyDescent="0.3">
      <c r="B36" s="22" t="s">
        <v>56</v>
      </c>
      <c r="C36" s="73">
        <v>153</v>
      </c>
      <c r="D36" s="73">
        <v>24</v>
      </c>
      <c r="E36" s="23" t="s">
        <v>55</v>
      </c>
      <c r="G36" s="22" t="s">
        <v>56</v>
      </c>
      <c r="H36" s="78">
        <v>165</v>
      </c>
      <c r="I36" s="23" t="s">
        <v>55</v>
      </c>
      <c r="J36" s="23" t="s">
        <v>55</v>
      </c>
      <c r="K36" s="78">
        <v>15</v>
      </c>
      <c r="L36" s="78">
        <v>31</v>
      </c>
      <c r="M36" s="79">
        <v>2.7878787878787878E-2</v>
      </c>
      <c r="N36" s="80">
        <v>2.0666666666666669</v>
      </c>
    </row>
    <row r="37" spans="2:15" ht="15.75" x14ac:dyDescent="0.3">
      <c r="B37" s="22" t="s">
        <v>56</v>
      </c>
      <c r="C37" s="73">
        <v>158</v>
      </c>
      <c r="D37" s="73">
        <v>0</v>
      </c>
      <c r="E37" s="23" t="s">
        <v>55</v>
      </c>
      <c r="G37" s="22" t="s">
        <v>56</v>
      </c>
      <c r="H37" s="78">
        <v>167</v>
      </c>
      <c r="I37" s="23"/>
      <c r="J37" s="23" t="s">
        <v>55</v>
      </c>
      <c r="K37" s="78">
        <v>20</v>
      </c>
      <c r="L37" s="78">
        <v>36</v>
      </c>
      <c r="M37" s="79">
        <v>3.3532934131736525E-2</v>
      </c>
      <c r="N37" s="80">
        <v>1.8</v>
      </c>
    </row>
    <row r="38" spans="2:15" ht="15.75" x14ac:dyDescent="0.3">
      <c r="B38" s="22" t="s">
        <v>56</v>
      </c>
      <c r="C38" s="73">
        <v>155</v>
      </c>
      <c r="D38" s="73">
        <v>31</v>
      </c>
      <c r="E38" s="23" t="s">
        <v>55</v>
      </c>
      <c r="G38" s="22" t="s">
        <v>56</v>
      </c>
      <c r="H38" s="78">
        <v>168</v>
      </c>
      <c r="I38" s="23"/>
      <c r="J38" s="23" t="s">
        <v>55</v>
      </c>
      <c r="K38" s="78">
        <v>14</v>
      </c>
      <c r="L38" s="78">
        <v>21</v>
      </c>
      <c r="M38" s="79">
        <v>2.0833333333333336E-2</v>
      </c>
      <c r="N38" s="80">
        <v>1.5</v>
      </c>
    </row>
    <row r="39" spans="2:15" ht="15.75" x14ac:dyDescent="0.3">
      <c r="B39" s="22" t="s">
        <v>56</v>
      </c>
      <c r="C39" s="73">
        <v>149</v>
      </c>
      <c r="D39" s="73">
        <v>28</v>
      </c>
      <c r="E39" s="23"/>
      <c r="G39" s="22" t="s">
        <v>56</v>
      </c>
      <c r="H39" s="78">
        <v>177</v>
      </c>
      <c r="I39" s="23"/>
      <c r="J39" s="23"/>
      <c r="K39" s="78">
        <v>27</v>
      </c>
      <c r="L39" s="78">
        <v>65</v>
      </c>
      <c r="M39" s="79">
        <v>5.19774011299435E-2</v>
      </c>
      <c r="N39" s="80">
        <v>2.4074074074074074</v>
      </c>
      <c r="O39" t="s">
        <v>68</v>
      </c>
    </row>
    <row r="40" spans="2:15" ht="15.75" x14ac:dyDescent="0.3">
      <c r="B40" s="22" t="s">
        <v>56</v>
      </c>
      <c r="C40" s="73">
        <v>168</v>
      </c>
      <c r="D40" s="73">
        <v>0</v>
      </c>
      <c r="E40" s="23" t="s">
        <v>30</v>
      </c>
      <c r="G40" s="22" t="s">
        <v>56</v>
      </c>
      <c r="H40" s="78">
        <v>165</v>
      </c>
      <c r="I40" s="23"/>
      <c r="J40" s="23" t="s">
        <v>55</v>
      </c>
      <c r="K40" s="78">
        <v>22</v>
      </c>
      <c r="L40" s="78">
        <v>42</v>
      </c>
      <c r="M40" s="79">
        <v>3.8787878787878788E-2</v>
      </c>
      <c r="N40" s="80">
        <v>1.9090909090909092</v>
      </c>
    </row>
    <row r="41" spans="2:15" ht="15.75" x14ac:dyDescent="0.3">
      <c r="B41" s="22" t="s">
        <v>56</v>
      </c>
      <c r="C41" s="73">
        <v>151</v>
      </c>
      <c r="D41" s="73" t="s">
        <v>58</v>
      </c>
      <c r="E41" s="23" t="s">
        <v>30</v>
      </c>
      <c r="G41" s="22" t="s">
        <v>56</v>
      </c>
      <c r="H41" s="78">
        <v>166</v>
      </c>
      <c r="I41" s="23"/>
      <c r="J41" s="23" t="s">
        <v>55</v>
      </c>
      <c r="K41" s="78">
        <v>23</v>
      </c>
      <c r="L41" s="78">
        <v>44</v>
      </c>
      <c r="M41" s="79">
        <v>4.0361445783132534E-2</v>
      </c>
      <c r="N41" s="80">
        <v>1.9130434782608696</v>
      </c>
    </row>
    <row r="42" spans="2:15" ht="15.75" x14ac:dyDescent="0.3">
      <c r="B42" s="22" t="s">
        <v>56</v>
      </c>
      <c r="C42" s="73">
        <v>137</v>
      </c>
      <c r="D42" s="73">
        <v>31</v>
      </c>
      <c r="E42" s="23" t="s">
        <v>30</v>
      </c>
      <c r="G42" s="22" t="s">
        <v>56</v>
      </c>
      <c r="H42" s="78">
        <v>160</v>
      </c>
      <c r="I42" s="23"/>
      <c r="J42" s="23" t="s">
        <v>55</v>
      </c>
      <c r="K42" s="78">
        <v>22</v>
      </c>
      <c r="L42" s="78">
        <v>34</v>
      </c>
      <c r="M42" s="79">
        <v>3.4999999999999996E-2</v>
      </c>
      <c r="N42" s="80">
        <v>1.5454545454545454</v>
      </c>
      <c r="O42" t="s">
        <v>67</v>
      </c>
    </row>
    <row r="43" spans="2:15" ht="15.75" x14ac:dyDescent="0.3">
      <c r="B43" s="14" t="s">
        <v>33</v>
      </c>
      <c r="C43" s="77">
        <f>AVERAGE(C33:C42)</f>
        <v>157.4</v>
      </c>
      <c r="D43" s="77">
        <f>AVERAGE(D33:D42)</f>
        <v>17</v>
      </c>
      <c r="G43" s="22" t="s">
        <v>56</v>
      </c>
      <c r="H43" s="78">
        <v>158</v>
      </c>
      <c r="I43" s="23"/>
      <c r="J43" s="23"/>
      <c r="K43" s="78">
        <v>18</v>
      </c>
      <c r="L43" s="78">
        <v>48</v>
      </c>
      <c r="M43" s="79">
        <v>4.1772151898734178E-2</v>
      </c>
      <c r="N43" s="80">
        <v>2.6666666666666665</v>
      </c>
    </row>
    <row r="44" spans="2:15" ht="15.75" x14ac:dyDescent="0.3">
      <c r="B44" s="14" t="s">
        <v>34</v>
      </c>
      <c r="C44" s="77">
        <f>STDEV(C33:C42)</f>
        <v>12.615686884016879</v>
      </c>
      <c r="D44" s="77">
        <f>STDEV(D33:D42)</f>
        <v>14.603081866510234</v>
      </c>
      <c r="G44" s="22" t="s">
        <v>56</v>
      </c>
      <c r="H44" s="78">
        <v>165</v>
      </c>
      <c r="I44" s="23" t="s">
        <v>55</v>
      </c>
      <c r="J44" s="23" t="s">
        <v>55</v>
      </c>
      <c r="K44" s="78">
        <v>5</v>
      </c>
      <c r="L44" s="78">
        <v>16</v>
      </c>
      <c r="M44" s="79">
        <v>1.2727272727272728E-2</v>
      </c>
      <c r="N44" s="80">
        <v>3.2</v>
      </c>
    </row>
    <row r="45" spans="2:15" ht="15.75" x14ac:dyDescent="0.3">
      <c r="G45" s="22" t="s">
        <v>56</v>
      </c>
      <c r="H45" s="78">
        <v>170</v>
      </c>
      <c r="I45" s="23"/>
      <c r="J45" s="23"/>
      <c r="K45" s="78">
        <v>51</v>
      </c>
      <c r="L45" s="78">
        <v>122</v>
      </c>
      <c r="M45" s="79">
        <v>0.10176470588235294</v>
      </c>
      <c r="N45" s="80">
        <v>2.392156862745098</v>
      </c>
    </row>
    <row r="46" spans="2:15" ht="15.75" x14ac:dyDescent="0.3">
      <c r="B46" s="22" t="s">
        <v>57</v>
      </c>
      <c r="C46" s="73">
        <v>148</v>
      </c>
      <c r="D46" s="73">
        <v>30</v>
      </c>
      <c r="E46" s="23" t="s">
        <v>55</v>
      </c>
      <c r="G46" s="14" t="s">
        <v>33</v>
      </c>
      <c r="H46" s="77">
        <f>AVERAGE(H34:H45)</f>
        <v>163</v>
      </c>
      <c r="I46" s="77"/>
      <c r="J46" s="77"/>
      <c r="K46" s="77">
        <f t="shared" ref="K46:N46" si="4">AVERAGE(K34:K45)</f>
        <v>21.75</v>
      </c>
      <c r="L46" s="77">
        <f t="shared" si="4"/>
        <v>45.916666666666664</v>
      </c>
      <c r="M46" s="83">
        <f t="shared" si="4"/>
        <v>4.1413263537463274E-2</v>
      </c>
      <c r="N46" s="82">
        <f t="shared" si="4"/>
        <v>2.130596100246569</v>
      </c>
    </row>
    <row r="47" spans="2:15" ht="15.75" x14ac:dyDescent="0.3">
      <c r="B47" s="22" t="s">
        <v>57</v>
      </c>
      <c r="C47" s="73">
        <v>155</v>
      </c>
      <c r="D47" s="73">
        <v>29</v>
      </c>
      <c r="E47" s="23" t="s">
        <v>55</v>
      </c>
      <c r="G47" s="14" t="s">
        <v>34</v>
      </c>
      <c r="H47" s="77">
        <f>STDEV(H34:H45)</f>
        <v>8.6655010871218003</v>
      </c>
      <c r="I47" s="77"/>
      <c r="J47" s="77"/>
      <c r="K47" s="77">
        <f t="shared" ref="K47:N47" si="5">STDEV(K34:K45)</f>
        <v>10.855455268707486</v>
      </c>
      <c r="L47" s="77">
        <f t="shared" si="5"/>
        <v>27.347788121738752</v>
      </c>
      <c r="M47" s="83">
        <f t="shared" si="5"/>
        <v>2.2175763379047149E-2</v>
      </c>
      <c r="N47" s="82">
        <f t="shared" si="5"/>
        <v>0.48092787592042607</v>
      </c>
    </row>
    <row r="48" spans="2:15" ht="15.75" x14ac:dyDescent="0.3">
      <c r="B48" s="22" t="s">
        <v>57</v>
      </c>
      <c r="C48" s="73">
        <v>172</v>
      </c>
      <c r="D48" s="73">
        <v>0</v>
      </c>
      <c r="E48" s="23" t="s">
        <v>55</v>
      </c>
    </row>
    <row r="49" spans="2:15" ht="15.75" x14ac:dyDescent="0.3">
      <c r="B49" s="22" t="s">
        <v>57</v>
      </c>
      <c r="C49" s="73">
        <v>99</v>
      </c>
      <c r="D49" s="73">
        <v>22</v>
      </c>
      <c r="E49" s="23"/>
      <c r="G49" s="22" t="s">
        <v>57</v>
      </c>
      <c r="H49" s="78">
        <v>162</v>
      </c>
      <c r="I49" s="23"/>
      <c r="J49" s="23"/>
      <c r="K49" s="78">
        <v>30</v>
      </c>
      <c r="L49" s="78">
        <v>55</v>
      </c>
      <c r="M49" s="79">
        <v>5.2469135802469133E-2</v>
      </c>
      <c r="N49" s="80">
        <v>1.8333333333333333</v>
      </c>
    </row>
    <row r="50" spans="2:15" ht="15.75" x14ac:dyDescent="0.3">
      <c r="B50" s="22" t="s">
        <v>57</v>
      </c>
      <c r="C50" s="73">
        <v>152</v>
      </c>
      <c r="D50" s="73">
        <v>12</v>
      </c>
      <c r="E50" s="23" t="s">
        <v>55</v>
      </c>
      <c r="G50" s="22" t="s">
        <v>57</v>
      </c>
      <c r="H50" s="78">
        <v>162</v>
      </c>
      <c r="I50" s="23"/>
      <c r="J50" s="23"/>
      <c r="K50" s="78">
        <v>30</v>
      </c>
      <c r="L50" s="78">
        <v>49</v>
      </c>
      <c r="M50" s="79">
        <v>4.8765432098765431E-2</v>
      </c>
      <c r="N50" s="80">
        <v>1.6333333333333333</v>
      </c>
    </row>
    <row r="51" spans="2:15" ht="15.75" x14ac:dyDescent="0.3">
      <c r="B51" s="22" t="s">
        <v>57</v>
      </c>
      <c r="C51" s="73">
        <v>164</v>
      </c>
      <c r="D51" s="73" t="s">
        <v>59</v>
      </c>
      <c r="E51" s="23" t="s">
        <v>55</v>
      </c>
      <c r="G51" s="22" t="s">
        <v>57</v>
      </c>
      <c r="H51" s="78">
        <v>171</v>
      </c>
      <c r="I51" s="23"/>
      <c r="J51" s="23" t="s">
        <v>55</v>
      </c>
      <c r="K51" s="78">
        <v>21</v>
      </c>
      <c r="L51" s="78">
        <v>58</v>
      </c>
      <c r="M51" s="79">
        <v>4.6198830409356725E-2</v>
      </c>
      <c r="N51" s="80">
        <v>2.7619047619047619</v>
      </c>
    </row>
    <row r="52" spans="2:15" ht="15.75" x14ac:dyDescent="0.3">
      <c r="B52" s="22" t="s">
        <v>57</v>
      </c>
      <c r="C52" s="73">
        <v>165</v>
      </c>
      <c r="D52" s="73">
        <v>28</v>
      </c>
      <c r="E52" s="23" t="s">
        <v>55</v>
      </c>
      <c r="G52" s="22" t="s">
        <v>57</v>
      </c>
      <c r="H52" s="78">
        <v>180</v>
      </c>
      <c r="I52" s="23" t="s">
        <v>55</v>
      </c>
      <c r="J52" s="23" t="s">
        <v>55</v>
      </c>
      <c r="K52" s="78">
        <v>18</v>
      </c>
      <c r="L52" s="78">
        <v>54</v>
      </c>
      <c r="M52" s="79">
        <v>3.9999999999999994E-2</v>
      </c>
      <c r="N52" s="80">
        <v>3</v>
      </c>
      <c r="O52" t="s">
        <v>69</v>
      </c>
    </row>
    <row r="53" spans="2:15" ht="15.75" x14ac:dyDescent="0.3">
      <c r="B53" s="22" t="s">
        <v>57</v>
      </c>
      <c r="C53" s="73">
        <v>158</v>
      </c>
      <c r="D53" s="73">
        <v>26</v>
      </c>
      <c r="E53" s="23" t="s">
        <v>55</v>
      </c>
      <c r="G53" s="22" t="s">
        <v>57</v>
      </c>
      <c r="H53" s="78">
        <v>181</v>
      </c>
      <c r="I53" s="23" t="s">
        <v>55</v>
      </c>
      <c r="J53" s="23" t="s">
        <v>55</v>
      </c>
      <c r="K53" s="78">
        <v>13</v>
      </c>
      <c r="L53" s="78">
        <v>22</v>
      </c>
      <c r="M53" s="79">
        <v>1.9337016574585638E-2</v>
      </c>
      <c r="N53" s="80">
        <v>1.6923076923076923</v>
      </c>
      <c r="O53" t="s">
        <v>70</v>
      </c>
    </row>
    <row r="54" spans="2:15" ht="15.75" x14ac:dyDescent="0.3">
      <c r="B54" s="22" t="s">
        <v>57</v>
      </c>
      <c r="C54" s="73">
        <v>164</v>
      </c>
      <c r="D54" s="73">
        <v>39</v>
      </c>
      <c r="E54" s="23" t="s">
        <v>55</v>
      </c>
      <c r="G54" s="22" t="s">
        <v>57</v>
      </c>
      <c r="H54" s="78">
        <v>150</v>
      </c>
      <c r="I54" s="23" t="s">
        <v>55</v>
      </c>
      <c r="J54" s="23" t="s">
        <v>55</v>
      </c>
      <c r="K54" s="78">
        <v>33</v>
      </c>
      <c r="L54" s="78">
        <v>122</v>
      </c>
      <c r="M54" s="79">
        <v>0.10333333333333333</v>
      </c>
      <c r="N54" s="80">
        <v>3.6969696969696968</v>
      </c>
    </row>
    <row r="55" spans="2:15" ht="15.75" x14ac:dyDescent="0.3">
      <c r="B55" s="22" t="s">
        <v>57</v>
      </c>
      <c r="C55" s="73">
        <v>175</v>
      </c>
      <c r="D55" s="73">
        <v>35</v>
      </c>
      <c r="E55" s="23" t="s">
        <v>55</v>
      </c>
      <c r="G55" s="22" t="s">
        <v>57</v>
      </c>
      <c r="H55" s="78">
        <v>160</v>
      </c>
      <c r="I55" s="23" t="s">
        <v>55</v>
      </c>
      <c r="J55" s="23" t="s">
        <v>55</v>
      </c>
      <c r="K55" s="78">
        <v>9</v>
      </c>
      <c r="L55" s="78">
        <v>41</v>
      </c>
      <c r="M55" s="79">
        <v>3.125E-2</v>
      </c>
      <c r="N55" s="80">
        <v>4.5555555555555554</v>
      </c>
    </row>
    <row r="56" spans="2:15" ht="15.75" x14ac:dyDescent="0.3">
      <c r="B56" s="22" t="s">
        <v>57</v>
      </c>
      <c r="C56" s="73">
        <v>165</v>
      </c>
      <c r="D56" s="73">
        <v>28</v>
      </c>
      <c r="E56" s="23" t="s">
        <v>55</v>
      </c>
      <c r="G56" s="14" t="s">
        <v>33</v>
      </c>
      <c r="H56" s="77">
        <f>AVERAGE(H49:H55)</f>
        <v>166.57142857142858</v>
      </c>
      <c r="I56" s="77"/>
      <c r="J56" s="77"/>
      <c r="K56" s="77">
        <f t="shared" ref="K56:N56" si="6">AVERAGE(K49:K55)</f>
        <v>22</v>
      </c>
      <c r="L56" s="77">
        <f t="shared" si="6"/>
        <v>57.285714285714285</v>
      </c>
      <c r="M56" s="83">
        <f t="shared" si="6"/>
        <v>4.8764821174072888E-2</v>
      </c>
      <c r="N56" s="82">
        <f t="shared" si="6"/>
        <v>2.7390577676291961</v>
      </c>
    </row>
    <row r="57" spans="2:15" ht="15.75" x14ac:dyDescent="0.3">
      <c r="B57" s="22" t="s">
        <v>57</v>
      </c>
      <c r="C57" s="73">
        <v>168</v>
      </c>
      <c r="D57" s="73">
        <v>34</v>
      </c>
      <c r="E57" s="23" t="s">
        <v>55</v>
      </c>
      <c r="G57" s="14" t="s">
        <v>34</v>
      </c>
      <c r="H57" s="77">
        <f>STDEV(H49:H55)</f>
        <v>11.311603818750944</v>
      </c>
      <c r="I57" s="77"/>
      <c r="J57" s="77"/>
      <c r="K57" s="77">
        <f t="shared" ref="K57:N57" si="7">STDEV(K49:K55)</f>
        <v>9.2736184954957039</v>
      </c>
      <c r="L57" s="77">
        <f t="shared" si="7"/>
        <v>31.046815648384328</v>
      </c>
      <c r="M57" s="83">
        <f t="shared" si="7"/>
        <v>2.660706519466266E-2</v>
      </c>
      <c r="N57" s="82">
        <f t="shared" si="7"/>
        <v>1.1123939130962355</v>
      </c>
    </row>
    <row r="58" spans="2:15" ht="15.75" x14ac:dyDescent="0.3">
      <c r="B58" s="22" t="s">
        <v>57</v>
      </c>
      <c r="C58" s="73">
        <v>158</v>
      </c>
      <c r="D58" s="73">
        <v>0</v>
      </c>
      <c r="E58" s="23" t="s">
        <v>55</v>
      </c>
    </row>
    <row r="59" spans="2:15" ht="15.75" x14ac:dyDescent="0.3">
      <c r="B59" s="22" t="s">
        <v>57</v>
      </c>
      <c r="C59" s="73">
        <v>138</v>
      </c>
      <c r="D59" s="73">
        <v>23</v>
      </c>
      <c r="E59" s="23" t="s">
        <v>55</v>
      </c>
    </row>
    <row r="60" spans="2:15" x14ac:dyDescent="0.25">
      <c r="B60" s="14" t="s">
        <v>33</v>
      </c>
      <c r="C60" s="77">
        <f>AVERAGE(C46:C59)</f>
        <v>155.78571428571428</v>
      </c>
      <c r="D60" s="77">
        <f>AVERAGE(D46:D59)</f>
        <v>23.53846153846154</v>
      </c>
    </row>
    <row r="61" spans="2:15" x14ac:dyDescent="0.25">
      <c r="B61" s="14" t="s">
        <v>34</v>
      </c>
      <c r="C61" s="77">
        <f>STDEV(C46:C59)</f>
        <v>19.039144176905964</v>
      </c>
      <c r="D61" s="77">
        <f>STDEV(D46:D59)</f>
        <v>12.386924454274251</v>
      </c>
    </row>
  </sheetData>
  <mergeCells count="2">
    <mergeCell ref="B2:E2"/>
    <mergeCell ref="G2:O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tabSelected="1" topLeftCell="B1" zoomScaleNormal="100" workbookViewId="0">
      <pane ySplit="3" topLeftCell="A4" activePane="bottomLeft" state="frozen"/>
      <selection pane="bottomLeft" activeCell="M13" sqref="M13"/>
    </sheetView>
  </sheetViews>
  <sheetFormatPr defaultRowHeight="15" x14ac:dyDescent="0.25"/>
  <cols>
    <col min="1" max="1" width="7" style="2" customWidth="1"/>
    <col min="2" max="2" width="12.7109375" style="2" customWidth="1"/>
    <col min="3" max="6" width="7.28515625" style="1" customWidth="1"/>
    <col min="7" max="7" width="7.28515625" customWidth="1"/>
    <col min="8" max="11" width="7.28515625" style="1" customWidth="1"/>
    <col min="12" max="12" width="15.140625" style="1" customWidth="1"/>
    <col min="13" max="13" width="13" style="16" customWidth="1"/>
    <col min="14" max="19" width="11.5703125" customWidth="1"/>
    <col min="20" max="20" width="15.5703125" customWidth="1"/>
    <col min="21" max="21" width="13" customWidth="1"/>
  </cols>
  <sheetData>
    <row r="1" spans="1:21" x14ac:dyDescent="0.25">
      <c r="C1" s="105" t="s">
        <v>37</v>
      </c>
      <c r="D1" s="105"/>
      <c r="E1" s="105"/>
      <c r="F1" s="105"/>
      <c r="G1" s="105"/>
      <c r="H1" s="105"/>
      <c r="I1" s="105"/>
      <c r="J1" s="105"/>
      <c r="K1" s="105"/>
      <c r="L1" s="105"/>
      <c r="N1" s="106" t="s">
        <v>102</v>
      </c>
      <c r="O1" s="106"/>
      <c r="P1" s="106"/>
      <c r="Q1" s="106"/>
      <c r="R1" s="106"/>
      <c r="S1" s="106"/>
      <c r="T1" s="106"/>
      <c r="U1" s="106"/>
    </row>
    <row r="2" spans="1:21" s="14" customFormat="1" x14ac:dyDescent="0.25">
      <c r="A2" s="40"/>
      <c r="B2" s="40"/>
      <c r="C2" s="103" t="s">
        <v>44</v>
      </c>
      <c r="D2" s="103"/>
      <c r="E2" s="103"/>
      <c r="F2" s="103"/>
      <c r="G2" s="104" t="s">
        <v>11</v>
      </c>
      <c r="H2" s="103"/>
      <c r="I2" s="103"/>
      <c r="J2" s="103"/>
      <c r="K2" s="103"/>
      <c r="L2" s="41"/>
      <c r="M2" s="41"/>
    </row>
    <row r="3" spans="1:21" s="14" customFormat="1" ht="48.75" customHeight="1" x14ac:dyDescent="0.25">
      <c r="A3" s="40" t="s">
        <v>0</v>
      </c>
      <c r="B3" s="47" t="s">
        <v>1</v>
      </c>
      <c r="C3" s="6" t="s">
        <v>7</v>
      </c>
      <c r="D3" s="6" t="s">
        <v>8</v>
      </c>
      <c r="E3" s="6" t="s">
        <v>9</v>
      </c>
      <c r="F3" s="6" t="s">
        <v>10</v>
      </c>
      <c r="G3" s="14" t="s">
        <v>2</v>
      </c>
      <c r="H3" s="41" t="s">
        <v>3</v>
      </c>
      <c r="I3" s="41" t="s">
        <v>4</v>
      </c>
      <c r="J3" s="48" t="s">
        <v>5</v>
      </c>
      <c r="K3" s="48" t="s">
        <v>6</v>
      </c>
      <c r="L3" s="49" t="s">
        <v>36</v>
      </c>
      <c r="M3" s="15" t="s">
        <v>39</v>
      </c>
      <c r="N3" s="15" t="s">
        <v>23</v>
      </c>
      <c r="O3" s="15" t="s">
        <v>24</v>
      </c>
      <c r="P3" s="15" t="s">
        <v>25</v>
      </c>
      <c r="Q3" s="15" t="s">
        <v>26</v>
      </c>
      <c r="R3" s="15" t="s">
        <v>27</v>
      </c>
      <c r="S3" s="15" t="s">
        <v>35</v>
      </c>
      <c r="T3" s="15" t="s">
        <v>28</v>
      </c>
      <c r="U3" s="15" t="s">
        <v>29</v>
      </c>
    </row>
    <row r="4" spans="1:21" x14ac:dyDescent="0.25">
      <c r="A4" s="20">
        <v>1</v>
      </c>
      <c r="B4" s="22" t="s">
        <v>12</v>
      </c>
      <c r="C4" s="4">
        <v>5</v>
      </c>
      <c r="D4" s="4">
        <v>5</v>
      </c>
      <c r="E4" s="5">
        <v>5</v>
      </c>
      <c r="F4" s="5">
        <v>4</v>
      </c>
      <c r="G4" s="19">
        <v>0</v>
      </c>
      <c r="H4" s="10">
        <v>2</v>
      </c>
      <c r="I4" s="8">
        <v>3</v>
      </c>
      <c r="J4" s="11">
        <v>7</v>
      </c>
      <c r="K4" s="11">
        <v>1</v>
      </c>
      <c r="L4" s="1">
        <f t="shared" ref="L4:L12" si="0">(G4+H4+I4+J4+K4)/5</f>
        <v>2.6</v>
      </c>
      <c r="M4" s="17">
        <v>11.5</v>
      </c>
      <c r="N4" s="31">
        <v>290</v>
      </c>
      <c r="O4" s="31">
        <v>3.4</v>
      </c>
      <c r="P4" s="31">
        <v>5</v>
      </c>
      <c r="Q4" s="36">
        <v>2.896551724137931</v>
      </c>
      <c r="R4" s="36">
        <v>1.4705882352941178</v>
      </c>
      <c r="S4" s="31">
        <v>378</v>
      </c>
    </row>
    <row r="5" spans="1:21" x14ac:dyDescent="0.25">
      <c r="A5" s="20">
        <v>5</v>
      </c>
      <c r="B5" s="22" t="s">
        <v>12</v>
      </c>
      <c r="C5" s="4">
        <v>5</v>
      </c>
      <c r="D5" s="4">
        <v>5</v>
      </c>
      <c r="E5" s="5">
        <v>4</v>
      </c>
      <c r="F5" s="5">
        <v>1</v>
      </c>
      <c r="G5" s="19">
        <v>0</v>
      </c>
      <c r="H5" s="10">
        <v>0</v>
      </c>
      <c r="I5" s="8">
        <v>0</v>
      </c>
      <c r="J5" s="11">
        <v>0</v>
      </c>
      <c r="K5" s="11">
        <v>2</v>
      </c>
      <c r="L5" s="1">
        <f t="shared" si="0"/>
        <v>0.4</v>
      </c>
      <c r="M5" s="17">
        <v>5.6</v>
      </c>
      <c r="N5" s="32">
        <v>292</v>
      </c>
      <c r="O5" s="32">
        <v>4.3</v>
      </c>
      <c r="P5" s="32">
        <v>6.5</v>
      </c>
      <c r="Q5" s="33">
        <v>3.6986301369863015</v>
      </c>
      <c r="R5" s="33">
        <v>1.5116279069767442</v>
      </c>
      <c r="S5" s="32">
        <v>352</v>
      </c>
    </row>
    <row r="6" spans="1:21" x14ac:dyDescent="0.25">
      <c r="A6" s="20">
        <v>9</v>
      </c>
      <c r="B6" s="22" t="s">
        <v>12</v>
      </c>
      <c r="C6" s="4">
        <v>5</v>
      </c>
      <c r="D6" s="4">
        <v>5</v>
      </c>
      <c r="E6" s="5">
        <v>4</v>
      </c>
      <c r="F6" s="5">
        <v>4</v>
      </c>
      <c r="G6" s="19">
        <v>2</v>
      </c>
      <c r="H6" s="10">
        <v>2</v>
      </c>
      <c r="I6" s="8">
        <v>0</v>
      </c>
      <c r="J6" s="11">
        <v>2</v>
      </c>
      <c r="K6" s="11">
        <v>2</v>
      </c>
      <c r="L6" s="1">
        <f t="shared" si="0"/>
        <v>1.6</v>
      </c>
      <c r="M6" s="17">
        <v>6.4</v>
      </c>
      <c r="N6" s="32">
        <v>277</v>
      </c>
      <c r="O6" s="32">
        <v>3.7</v>
      </c>
      <c r="P6" s="32">
        <v>4.1100000000000003</v>
      </c>
      <c r="Q6" s="33">
        <v>2.8194945848375452</v>
      </c>
      <c r="R6" s="33">
        <v>1.1108108108108108</v>
      </c>
      <c r="S6" s="32">
        <v>414</v>
      </c>
    </row>
    <row r="7" spans="1:21" x14ac:dyDescent="0.25">
      <c r="A7" s="20">
        <v>13</v>
      </c>
      <c r="B7" s="22" t="s">
        <v>12</v>
      </c>
      <c r="C7" s="4">
        <v>5</v>
      </c>
      <c r="D7" s="4">
        <v>5</v>
      </c>
      <c r="E7" s="5">
        <v>5</v>
      </c>
      <c r="F7" s="5">
        <v>4</v>
      </c>
      <c r="G7" s="19">
        <v>4</v>
      </c>
      <c r="H7" s="10">
        <v>0</v>
      </c>
      <c r="I7" s="8">
        <v>2</v>
      </c>
      <c r="J7" s="11">
        <v>5</v>
      </c>
      <c r="K7" s="10">
        <v>4</v>
      </c>
      <c r="L7" s="1">
        <f t="shared" si="0"/>
        <v>3</v>
      </c>
      <c r="M7" s="17">
        <v>6.1</v>
      </c>
      <c r="N7" s="32">
        <v>322</v>
      </c>
      <c r="O7" s="32">
        <v>3.4</v>
      </c>
      <c r="P7" s="32">
        <v>3.4</v>
      </c>
      <c r="Q7" s="33">
        <v>2.1118012422360248</v>
      </c>
      <c r="R7" s="33">
        <v>1</v>
      </c>
      <c r="S7" s="32">
        <v>425</v>
      </c>
    </row>
    <row r="8" spans="1:21" x14ac:dyDescent="0.25">
      <c r="A8" s="20">
        <v>17</v>
      </c>
      <c r="B8" s="22" t="s">
        <v>12</v>
      </c>
      <c r="C8" s="4">
        <v>5</v>
      </c>
      <c r="D8" s="4">
        <v>5</v>
      </c>
      <c r="E8" s="5">
        <v>5</v>
      </c>
      <c r="F8" s="5">
        <v>5</v>
      </c>
      <c r="G8" s="19">
        <v>2</v>
      </c>
      <c r="H8" s="10">
        <v>1</v>
      </c>
      <c r="I8" s="8">
        <v>3</v>
      </c>
      <c r="J8" s="11">
        <v>5</v>
      </c>
      <c r="K8" s="11">
        <v>5</v>
      </c>
      <c r="L8" s="1">
        <f t="shared" si="0"/>
        <v>3.2</v>
      </c>
      <c r="M8" s="17">
        <v>4</v>
      </c>
      <c r="N8" s="32">
        <v>275</v>
      </c>
      <c r="O8" s="32">
        <v>2.7</v>
      </c>
      <c r="P8" s="32">
        <v>3.15</v>
      </c>
      <c r="Q8" s="33">
        <v>2.1272727272727274</v>
      </c>
      <c r="R8" s="33">
        <v>1.1666666666666665</v>
      </c>
      <c r="S8" s="32">
        <v>437</v>
      </c>
    </row>
    <row r="9" spans="1:21" x14ac:dyDescent="0.25">
      <c r="A9" s="20">
        <v>21</v>
      </c>
      <c r="B9" s="22" t="s">
        <v>12</v>
      </c>
      <c r="C9" s="4">
        <v>5</v>
      </c>
      <c r="D9" s="4">
        <v>5</v>
      </c>
      <c r="E9" s="5">
        <v>5</v>
      </c>
      <c r="F9" s="5">
        <v>5</v>
      </c>
      <c r="G9" s="19">
        <v>1</v>
      </c>
      <c r="H9" s="10">
        <v>3</v>
      </c>
      <c r="I9" s="8">
        <v>1</v>
      </c>
      <c r="J9" s="10">
        <v>7</v>
      </c>
      <c r="K9" s="10">
        <v>1</v>
      </c>
      <c r="L9" s="1">
        <f t="shared" si="0"/>
        <v>2.6</v>
      </c>
      <c r="M9" s="17">
        <v>7.3</v>
      </c>
      <c r="N9" s="32">
        <v>291</v>
      </c>
      <c r="O9" s="32">
        <v>2.6</v>
      </c>
      <c r="P9" s="32">
        <v>4.2</v>
      </c>
      <c r="Q9" s="33">
        <v>2.3367697594501724</v>
      </c>
      <c r="R9" s="33">
        <v>1.6153846153846154</v>
      </c>
      <c r="S9" s="32">
        <v>475</v>
      </c>
      <c r="T9" s="12"/>
    </row>
    <row r="10" spans="1:21" x14ac:dyDescent="0.25">
      <c r="A10" s="20">
        <v>25</v>
      </c>
      <c r="B10" s="22" t="s">
        <v>12</v>
      </c>
      <c r="C10" s="4">
        <v>5</v>
      </c>
      <c r="D10" s="4">
        <v>5</v>
      </c>
      <c r="E10" s="5">
        <v>4</v>
      </c>
      <c r="F10" s="5">
        <v>4</v>
      </c>
      <c r="G10" s="19">
        <v>2</v>
      </c>
      <c r="H10" s="10">
        <v>0</v>
      </c>
      <c r="I10" s="8">
        <v>7</v>
      </c>
      <c r="J10" s="10">
        <v>6</v>
      </c>
      <c r="K10" s="10">
        <v>5</v>
      </c>
      <c r="L10" s="1">
        <f t="shared" si="0"/>
        <v>4</v>
      </c>
      <c r="M10" s="17">
        <v>12.9</v>
      </c>
      <c r="N10" s="32">
        <v>331</v>
      </c>
      <c r="O10" s="32">
        <v>3.6</v>
      </c>
      <c r="P10" s="32">
        <v>3.3</v>
      </c>
      <c r="Q10" s="33">
        <v>2.0845921450151059</v>
      </c>
      <c r="R10" s="33">
        <v>0.91666666666666663</v>
      </c>
      <c r="S10" s="32">
        <v>552</v>
      </c>
      <c r="T10" s="12"/>
    </row>
    <row r="11" spans="1:21" x14ac:dyDescent="0.25">
      <c r="A11" s="20">
        <v>29</v>
      </c>
      <c r="B11" s="22" t="s">
        <v>12</v>
      </c>
      <c r="C11" s="4">
        <v>5</v>
      </c>
      <c r="D11" s="4">
        <v>5</v>
      </c>
      <c r="E11" s="5">
        <v>4</v>
      </c>
      <c r="F11" s="5">
        <v>4</v>
      </c>
      <c r="G11" s="19">
        <v>2</v>
      </c>
      <c r="H11" s="10">
        <v>0</v>
      </c>
      <c r="I11" s="8">
        <v>1</v>
      </c>
      <c r="J11" s="10">
        <v>1</v>
      </c>
      <c r="K11" s="10">
        <v>2</v>
      </c>
      <c r="L11" s="1">
        <f t="shared" si="0"/>
        <v>1.2</v>
      </c>
      <c r="M11" s="17">
        <v>14.2</v>
      </c>
      <c r="N11" s="32">
        <v>309</v>
      </c>
      <c r="O11" s="32">
        <v>3.1</v>
      </c>
      <c r="P11" s="32">
        <v>5.0999999999999996</v>
      </c>
      <c r="Q11" s="33">
        <v>2.653721682847896</v>
      </c>
      <c r="R11" s="33">
        <v>1.6451612903225805</v>
      </c>
      <c r="S11" s="32">
        <v>480</v>
      </c>
      <c r="T11" s="12"/>
    </row>
    <row r="12" spans="1:21" x14ac:dyDescent="0.25">
      <c r="A12" s="20">
        <v>33</v>
      </c>
      <c r="B12" s="22" t="s">
        <v>12</v>
      </c>
      <c r="C12" s="4">
        <v>5</v>
      </c>
      <c r="D12" s="4">
        <v>5</v>
      </c>
      <c r="E12" s="5">
        <v>5</v>
      </c>
      <c r="F12" s="5">
        <v>5</v>
      </c>
      <c r="G12" s="19">
        <v>4</v>
      </c>
      <c r="H12" s="10">
        <v>2</v>
      </c>
      <c r="I12" s="8">
        <v>5</v>
      </c>
      <c r="J12" s="10">
        <v>3</v>
      </c>
      <c r="K12" s="10">
        <v>2</v>
      </c>
      <c r="L12" s="1">
        <f t="shared" si="0"/>
        <v>3.2</v>
      </c>
      <c r="M12" s="17">
        <v>8.3000000000000007</v>
      </c>
      <c r="N12" s="32">
        <v>275</v>
      </c>
      <c r="O12" s="32">
        <v>2.8</v>
      </c>
      <c r="P12" s="32">
        <v>3.7</v>
      </c>
      <c r="Q12" s="33">
        <v>2.3636363636363638</v>
      </c>
      <c r="R12" s="33">
        <v>1.3214285714285716</v>
      </c>
      <c r="S12" s="32">
        <v>456</v>
      </c>
      <c r="T12" s="12"/>
    </row>
    <row r="13" spans="1:21" s="14" customFormat="1" x14ac:dyDescent="0.25">
      <c r="A13" s="43" t="s">
        <v>33</v>
      </c>
      <c r="C13" s="42">
        <f>AVERAGE(C4:C12)</f>
        <v>5</v>
      </c>
      <c r="D13" s="42">
        <f t="shared" ref="D13:S13" si="1">AVERAGE(D4:D12)</f>
        <v>5</v>
      </c>
      <c r="E13" s="42">
        <f t="shared" si="1"/>
        <v>4.5555555555555554</v>
      </c>
      <c r="F13" s="42">
        <f t="shared" si="1"/>
        <v>4</v>
      </c>
      <c r="G13" s="42">
        <f t="shared" si="1"/>
        <v>1.8888888888888888</v>
      </c>
      <c r="H13" s="42">
        <f t="shared" si="1"/>
        <v>1.1111111111111112</v>
      </c>
      <c r="I13" s="42">
        <f t="shared" si="1"/>
        <v>2.4444444444444446</v>
      </c>
      <c r="J13" s="42">
        <f t="shared" si="1"/>
        <v>4</v>
      </c>
      <c r="K13" s="42">
        <f t="shared" si="1"/>
        <v>2.6666666666666665</v>
      </c>
      <c r="L13" s="42">
        <f t="shared" si="1"/>
        <v>2.4222222222222221</v>
      </c>
      <c r="M13" s="42">
        <f t="shared" si="1"/>
        <v>8.4777777777777779</v>
      </c>
      <c r="N13" s="51">
        <f t="shared" si="1"/>
        <v>295.77777777777777</v>
      </c>
      <c r="O13" s="42">
        <f t="shared" si="1"/>
        <v>3.2888888888888896</v>
      </c>
      <c r="P13" s="42">
        <f t="shared" si="1"/>
        <v>4.2733333333333334</v>
      </c>
      <c r="Q13" s="42">
        <f t="shared" si="1"/>
        <v>2.5658300407133408</v>
      </c>
      <c r="R13" s="42">
        <f t="shared" si="1"/>
        <v>1.3064816403945301</v>
      </c>
      <c r="S13" s="51">
        <f t="shared" si="1"/>
        <v>441</v>
      </c>
      <c r="T13" s="44"/>
    </row>
    <row r="14" spans="1:21" s="14" customFormat="1" x14ac:dyDescent="0.25">
      <c r="A14" s="43" t="s">
        <v>34</v>
      </c>
      <c r="C14" s="42">
        <f>STDEV(C4:C12)</f>
        <v>0</v>
      </c>
      <c r="D14" s="42">
        <f t="shared" ref="D14:S14" si="2">STDEV(D4:D12)</f>
        <v>0</v>
      </c>
      <c r="E14" s="42">
        <f t="shared" si="2"/>
        <v>0.52704627669473059</v>
      </c>
      <c r="F14" s="42">
        <f t="shared" si="2"/>
        <v>1.2247448713915889</v>
      </c>
      <c r="G14" s="42">
        <f t="shared" si="2"/>
        <v>1.4529663145135576</v>
      </c>
      <c r="H14" s="42">
        <f t="shared" si="2"/>
        <v>1.1666666666666667</v>
      </c>
      <c r="I14" s="42">
        <f t="shared" si="2"/>
        <v>2.3511226632776472</v>
      </c>
      <c r="J14" s="42">
        <f t="shared" si="2"/>
        <v>2.598076211353316</v>
      </c>
      <c r="K14" s="42">
        <f t="shared" si="2"/>
        <v>1.5811388300841898</v>
      </c>
      <c r="L14" s="42">
        <f t="shared" si="2"/>
        <v>1.1377365443917349</v>
      </c>
      <c r="M14" s="42">
        <f>STDEV(M4:M12)</f>
        <v>3.5559027608252234</v>
      </c>
      <c r="N14" s="51">
        <f t="shared" si="2"/>
        <v>20.58383939998669</v>
      </c>
      <c r="O14" s="42">
        <f t="shared" si="2"/>
        <v>0.54873592110514025</v>
      </c>
      <c r="P14" s="42">
        <f t="shared" si="2"/>
        <v>1.0898509072345606</v>
      </c>
      <c r="Q14" s="42">
        <f t="shared" si="2"/>
        <v>0.52298410665184658</v>
      </c>
      <c r="R14" s="42">
        <f t="shared" si="2"/>
        <v>0.26997368835510949</v>
      </c>
      <c r="S14" s="51">
        <f t="shared" si="2"/>
        <v>59.281109976112965</v>
      </c>
      <c r="T14" s="44"/>
    </row>
    <row r="15" spans="1:21" x14ac:dyDescent="0.25">
      <c r="A15" s="20"/>
      <c r="B15" s="22"/>
      <c r="C15" s="4"/>
      <c r="D15" s="4"/>
      <c r="E15" s="5"/>
      <c r="F15" s="5"/>
      <c r="G15" s="27"/>
      <c r="H15" s="29"/>
      <c r="I15" s="26"/>
      <c r="J15" s="29"/>
      <c r="K15" s="29"/>
      <c r="M15" s="17"/>
      <c r="N15" s="32"/>
      <c r="O15" s="32"/>
      <c r="P15" s="32"/>
      <c r="Q15" s="33"/>
      <c r="R15" s="33"/>
      <c r="S15" s="32"/>
      <c r="T15" s="12"/>
    </row>
    <row r="16" spans="1:21" x14ac:dyDescent="0.25">
      <c r="A16" s="20">
        <v>3</v>
      </c>
      <c r="B16" s="22" t="s">
        <v>40</v>
      </c>
      <c r="C16" s="4">
        <v>5</v>
      </c>
      <c r="D16" s="4">
        <v>5</v>
      </c>
      <c r="E16" s="5">
        <v>5</v>
      </c>
      <c r="F16" s="5">
        <v>4</v>
      </c>
      <c r="G16" s="19">
        <v>0</v>
      </c>
      <c r="H16" s="10">
        <v>1</v>
      </c>
      <c r="I16" s="8">
        <v>1</v>
      </c>
      <c r="J16" s="11">
        <v>3</v>
      </c>
      <c r="K16" s="11">
        <v>2</v>
      </c>
      <c r="L16" s="1">
        <f t="shared" ref="L16:L24" si="3">(G16+H16+I16+J16+K16)/5</f>
        <v>1.4</v>
      </c>
      <c r="M16" s="17">
        <v>16.100000000000001</v>
      </c>
      <c r="N16" s="29">
        <v>295</v>
      </c>
      <c r="O16" s="29">
        <v>2.5</v>
      </c>
      <c r="P16" s="29">
        <v>5.0999999999999996</v>
      </c>
      <c r="Q16" s="34">
        <v>2.5762711864406778</v>
      </c>
      <c r="R16" s="34">
        <v>2.04</v>
      </c>
      <c r="S16" s="29">
        <v>340</v>
      </c>
      <c r="T16" s="12"/>
    </row>
    <row r="17" spans="1:21" x14ac:dyDescent="0.25">
      <c r="A17" s="20">
        <v>7</v>
      </c>
      <c r="B17" s="22" t="s">
        <v>40</v>
      </c>
      <c r="C17" s="4">
        <v>5</v>
      </c>
      <c r="D17" s="4">
        <v>5</v>
      </c>
      <c r="E17" s="5">
        <v>5</v>
      </c>
      <c r="F17" s="5">
        <v>5</v>
      </c>
      <c r="G17" s="19">
        <v>3</v>
      </c>
      <c r="H17" s="9">
        <v>2</v>
      </c>
      <c r="I17" s="8">
        <v>1</v>
      </c>
      <c r="J17" s="11">
        <v>4</v>
      </c>
      <c r="K17" s="11">
        <v>1</v>
      </c>
      <c r="L17" s="1">
        <f t="shared" si="3"/>
        <v>2.2000000000000002</v>
      </c>
      <c r="M17" s="17">
        <v>7.9</v>
      </c>
      <c r="N17" s="29">
        <v>276</v>
      </c>
      <c r="O17" s="29">
        <v>4</v>
      </c>
      <c r="P17" s="29">
        <v>3.9</v>
      </c>
      <c r="Q17" s="34">
        <v>2.86231884057971</v>
      </c>
      <c r="R17" s="34">
        <v>0.97499999999999998</v>
      </c>
      <c r="S17" s="29">
        <v>520</v>
      </c>
      <c r="T17" s="12"/>
    </row>
    <row r="18" spans="1:21" x14ac:dyDescent="0.25">
      <c r="A18" s="20">
        <v>11</v>
      </c>
      <c r="B18" s="22" t="s">
        <v>40</v>
      </c>
      <c r="C18" s="4">
        <v>5</v>
      </c>
      <c r="D18" s="4">
        <v>5</v>
      </c>
      <c r="E18" s="5">
        <v>5</v>
      </c>
      <c r="F18" s="5">
        <v>5</v>
      </c>
      <c r="G18" s="19">
        <v>2</v>
      </c>
      <c r="H18" s="10">
        <v>6</v>
      </c>
      <c r="I18" s="8">
        <v>10</v>
      </c>
      <c r="J18" s="10">
        <v>7</v>
      </c>
      <c r="K18" s="10">
        <v>3</v>
      </c>
      <c r="L18" s="1">
        <f t="shared" si="3"/>
        <v>5.6</v>
      </c>
      <c r="M18" s="17">
        <v>3.9</v>
      </c>
      <c r="N18" s="29">
        <v>257</v>
      </c>
      <c r="O18" s="29">
        <v>3.3</v>
      </c>
      <c r="P18" s="29">
        <v>4</v>
      </c>
      <c r="Q18" s="34">
        <v>2.840466926070039</v>
      </c>
      <c r="R18" s="34">
        <v>1.2121212121212122</v>
      </c>
      <c r="S18" s="29">
        <v>440</v>
      </c>
      <c r="T18" s="12"/>
    </row>
    <row r="19" spans="1:21" x14ac:dyDescent="0.25">
      <c r="A19" s="20">
        <v>15</v>
      </c>
      <c r="B19" s="22" t="s">
        <v>40</v>
      </c>
      <c r="C19" s="4">
        <v>5</v>
      </c>
      <c r="D19" s="4">
        <v>5</v>
      </c>
      <c r="E19" s="5">
        <v>5</v>
      </c>
      <c r="F19" s="5">
        <v>3</v>
      </c>
      <c r="G19" s="19">
        <v>0</v>
      </c>
      <c r="H19" s="9">
        <v>0</v>
      </c>
      <c r="I19" s="8">
        <v>2</v>
      </c>
      <c r="J19" s="11">
        <v>1</v>
      </c>
      <c r="K19" s="10">
        <v>3</v>
      </c>
      <c r="L19" s="1">
        <f t="shared" si="3"/>
        <v>1.2</v>
      </c>
      <c r="M19" s="17">
        <v>12.1</v>
      </c>
      <c r="N19" s="29">
        <v>345</v>
      </c>
      <c r="O19" s="29">
        <v>3.3</v>
      </c>
      <c r="P19" s="29">
        <v>3.8</v>
      </c>
      <c r="Q19" s="34">
        <v>2.0579710144927534</v>
      </c>
      <c r="R19" s="34">
        <v>1.1515151515151516</v>
      </c>
      <c r="S19" s="29">
        <v>432</v>
      </c>
      <c r="T19" s="12"/>
    </row>
    <row r="20" spans="1:21" x14ac:dyDescent="0.25">
      <c r="A20" s="20">
        <v>19</v>
      </c>
      <c r="B20" s="22" t="s">
        <v>40</v>
      </c>
      <c r="C20" s="4">
        <v>5</v>
      </c>
      <c r="D20" s="4">
        <v>5</v>
      </c>
      <c r="E20" s="5">
        <v>4</v>
      </c>
      <c r="F20" s="5">
        <v>4</v>
      </c>
      <c r="G20" s="19">
        <v>0</v>
      </c>
      <c r="H20" s="10">
        <v>2</v>
      </c>
      <c r="I20" s="8">
        <v>5</v>
      </c>
      <c r="J20" s="10">
        <v>4</v>
      </c>
      <c r="K20" s="10">
        <v>1</v>
      </c>
      <c r="L20" s="1">
        <f t="shared" si="3"/>
        <v>2.4</v>
      </c>
      <c r="M20" s="17">
        <v>3.7</v>
      </c>
      <c r="N20" s="29">
        <v>330</v>
      </c>
      <c r="O20" s="29">
        <v>3</v>
      </c>
      <c r="P20" s="29">
        <v>3.7</v>
      </c>
      <c r="Q20" s="34">
        <v>2.0303030303030303</v>
      </c>
      <c r="R20" s="34">
        <v>1.2333333333333334</v>
      </c>
      <c r="S20" s="29">
        <v>546</v>
      </c>
      <c r="T20" s="12"/>
    </row>
    <row r="21" spans="1:21" x14ac:dyDescent="0.25">
      <c r="A21" s="20">
        <v>23</v>
      </c>
      <c r="B21" s="22" t="s">
        <v>40</v>
      </c>
      <c r="C21" s="4">
        <v>5</v>
      </c>
      <c r="D21" s="4">
        <v>4</v>
      </c>
      <c r="E21" s="5">
        <v>0</v>
      </c>
      <c r="F21" s="5">
        <v>0</v>
      </c>
      <c r="G21" s="19">
        <v>0</v>
      </c>
      <c r="H21" s="9">
        <v>0</v>
      </c>
      <c r="I21" s="8">
        <v>0</v>
      </c>
      <c r="J21" s="10">
        <v>0</v>
      </c>
      <c r="K21" s="10">
        <v>0</v>
      </c>
      <c r="L21" s="1">
        <f t="shared" si="3"/>
        <v>0</v>
      </c>
      <c r="M21" s="17">
        <v>6.6</v>
      </c>
      <c r="N21" s="29">
        <v>370</v>
      </c>
      <c r="O21" s="29">
        <v>2.9</v>
      </c>
      <c r="P21" s="29">
        <v>3.7</v>
      </c>
      <c r="Q21" s="34">
        <v>1.7837837837837835</v>
      </c>
      <c r="R21" s="34">
        <v>1.2758620689655173</v>
      </c>
      <c r="S21" s="29">
        <v>540</v>
      </c>
      <c r="T21" s="12"/>
    </row>
    <row r="22" spans="1:21" x14ac:dyDescent="0.25">
      <c r="A22" s="20">
        <v>27</v>
      </c>
      <c r="B22" s="22" t="s">
        <v>40</v>
      </c>
      <c r="C22" s="4">
        <v>5</v>
      </c>
      <c r="D22" s="4">
        <v>5</v>
      </c>
      <c r="E22" s="5">
        <v>5</v>
      </c>
      <c r="F22" s="5">
        <v>4</v>
      </c>
      <c r="G22" s="19">
        <v>1</v>
      </c>
      <c r="H22" s="9">
        <v>0</v>
      </c>
      <c r="I22" s="8">
        <v>3</v>
      </c>
      <c r="J22" s="11">
        <v>2</v>
      </c>
      <c r="K22" s="11">
        <v>4</v>
      </c>
      <c r="L22" s="1">
        <f t="shared" si="3"/>
        <v>2</v>
      </c>
      <c r="M22" s="17">
        <v>11</v>
      </c>
      <c r="N22" s="29">
        <v>263</v>
      </c>
      <c r="O22" s="29">
        <v>1.8</v>
      </c>
      <c r="P22" s="29">
        <v>5.7</v>
      </c>
      <c r="Q22" s="34">
        <v>2.8517110266159698</v>
      </c>
      <c r="R22" s="34">
        <v>3.1666666666666665</v>
      </c>
      <c r="S22" s="29">
        <v>345</v>
      </c>
      <c r="T22" s="12"/>
    </row>
    <row r="23" spans="1:21" x14ac:dyDescent="0.25">
      <c r="A23" s="20">
        <v>31</v>
      </c>
      <c r="B23" s="22" t="s">
        <v>40</v>
      </c>
      <c r="C23" s="4">
        <v>5</v>
      </c>
      <c r="D23" s="4">
        <v>5</v>
      </c>
      <c r="E23" s="5">
        <v>5</v>
      </c>
      <c r="F23" s="5">
        <v>0</v>
      </c>
      <c r="G23" s="19">
        <v>0</v>
      </c>
      <c r="H23" s="9">
        <v>0</v>
      </c>
      <c r="I23" s="8">
        <v>0</v>
      </c>
      <c r="J23" s="10">
        <v>0</v>
      </c>
      <c r="K23" s="10">
        <v>0</v>
      </c>
      <c r="L23" s="1">
        <f t="shared" si="3"/>
        <v>0</v>
      </c>
      <c r="M23" s="17">
        <v>16.7</v>
      </c>
      <c r="N23" s="29">
        <v>349</v>
      </c>
      <c r="O23" s="29">
        <v>2.9</v>
      </c>
      <c r="P23" s="29">
        <v>5.8</v>
      </c>
      <c r="Q23" s="34">
        <v>2.4928366762177649</v>
      </c>
      <c r="R23" s="34">
        <v>2</v>
      </c>
      <c r="S23" s="29">
        <v>540</v>
      </c>
      <c r="T23" s="12"/>
    </row>
    <row r="24" spans="1:21" s="14" customFormat="1" x14ac:dyDescent="0.25">
      <c r="A24" s="22">
        <v>34</v>
      </c>
      <c r="B24" s="22" t="s">
        <v>40</v>
      </c>
      <c r="C24" s="7">
        <v>5</v>
      </c>
      <c r="D24" s="7">
        <v>5</v>
      </c>
      <c r="E24" s="3">
        <v>4</v>
      </c>
      <c r="F24" s="3">
        <v>2</v>
      </c>
      <c r="G24" s="38">
        <v>0</v>
      </c>
      <c r="H24" s="45">
        <v>0</v>
      </c>
      <c r="I24" s="18">
        <v>1</v>
      </c>
      <c r="J24" s="45">
        <v>0</v>
      </c>
      <c r="K24" s="45">
        <v>2</v>
      </c>
      <c r="L24" s="16">
        <f t="shared" si="3"/>
        <v>0.6</v>
      </c>
      <c r="M24" s="17">
        <v>13.9</v>
      </c>
      <c r="N24" s="45">
        <v>307</v>
      </c>
      <c r="O24" s="45">
        <v>2.2999999999999998</v>
      </c>
      <c r="P24" s="45">
        <v>4.9000000000000004</v>
      </c>
      <c r="Q24" s="46">
        <v>2.3452768729641695</v>
      </c>
      <c r="R24" s="46">
        <v>2.1304347826086958</v>
      </c>
      <c r="S24" s="45">
        <v>576</v>
      </c>
      <c r="T24" s="44"/>
      <c r="U24" s="44"/>
    </row>
    <row r="25" spans="1:21" s="14" customFormat="1" x14ac:dyDescent="0.25">
      <c r="A25" s="43" t="s">
        <v>33</v>
      </c>
      <c r="B25" s="43"/>
      <c r="C25" s="42">
        <f>AVERAGE(C16:C24)</f>
        <v>5</v>
      </c>
      <c r="D25" s="42">
        <f t="shared" ref="D25" si="4">AVERAGE(D16:D24)</f>
        <v>4.8888888888888893</v>
      </c>
      <c r="E25" s="42">
        <f t="shared" ref="E25" si="5">AVERAGE(E16:E24)</f>
        <v>4.2222222222222223</v>
      </c>
      <c r="F25" s="42">
        <f t="shared" ref="F25" si="6">AVERAGE(F16:F24)</f>
        <v>3</v>
      </c>
      <c r="G25" s="42">
        <f t="shared" ref="G25" si="7">AVERAGE(G16:G24)</f>
        <v>0.66666666666666663</v>
      </c>
      <c r="H25" s="42">
        <f t="shared" ref="H25" si="8">AVERAGE(H16:H24)</f>
        <v>1.2222222222222223</v>
      </c>
      <c r="I25" s="42">
        <f t="shared" ref="I25" si="9">AVERAGE(I16:I24)</f>
        <v>2.5555555555555554</v>
      </c>
      <c r="J25" s="42">
        <f t="shared" ref="J25" si="10">AVERAGE(J16:J24)</f>
        <v>2.3333333333333335</v>
      </c>
      <c r="K25" s="42">
        <f t="shared" ref="K25" si="11">AVERAGE(K16:K24)</f>
        <v>1.7777777777777777</v>
      </c>
      <c r="L25" s="42">
        <f t="shared" ref="L25" si="12">AVERAGE(L16:L24)</f>
        <v>1.711111111111111</v>
      </c>
      <c r="M25" s="42">
        <f t="shared" ref="M25" si="13">AVERAGE(M16:M24)</f>
        <v>10.211111111111112</v>
      </c>
      <c r="N25" s="51">
        <f t="shared" ref="N25" si="14">AVERAGE(N16:N24)</f>
        <v>310.22222222222223</v>
      </c>
      <c r="O25" s="42">
        <f t="shared" ref="O25" si="15">AVERAGE(O16:O24)</f>
        <v>2.8888888888888888</v>
      </c>
      <c r="P25" s="42">
        <f t="shared" ref="P25" si="16">AVERAGE(P16:P24)</f>
        <v>4.5111111111111102</v>
      </c>
      <c r="Q25" s="42">
        <f t="shared" ref="Q25" si="17">AVERAGE(Q16:Q24)</f>
        <v>2.426771039718655</v>
      </c>
      <c r="R25" s="42">
        <f t="shared" ref="R25" si="18">AVERAGE(R16:R24)</f>
        <v>1.6872148016900639</v>
      </c>
      <c r="S25" s="51">
        <f t="shared" ref="S25" si="19">AVERAGE(S16:S24)</f>
        <v>475.44444444444446</v>
      </c>
      <c r="T25" s="44"/>
      <c r="U25" s="44"/>
    </row>
    <row r="26" spans="1:21" x14ac:dyDescent="0.25">
      <c r="A26" s="43" t="s">
        <v>34</v>
      </c>
      <c r="B26" s="22"/>
      <c r="C26" s="42">
        <f>STDEV(C16:C24)</f>
        <v>0</v>
      </c>
      <c r="D26" s="42">
        <f t="shared" ref="D26:S26" si="20">STDEV(D16:D24)</f>
        <v>0.33333333333333337</v>
      </c>
      <c r="E26" s="42">
        <f t="shared" si="20"/>
        <v>1.6414763002993502</v>
      </c>
      <c r="F26" s="42">
        <f t="shared" si="20"/>
        <v>1.9364916731037085</v>
      </c>
      <c r="G26" s="42">
        <f t="shared" si="20"/>
        <v>1.1180339887498949</v>
      </c>
      <c r="H26" s="42">
        <f t="shared" si="20"/>
        <v>1.986062547968831</v>
      </c>
      <c r="I26" s="42">
        <f t="shared" si="20"/>
        <v>3.2058973436118907</v>
      </c>
      <c r="J26" s="42">
        <f t="shared" si="20"/>
        <v>2.3979157616563596</v>
      </c>
      <c r="K26" s="42">
        <f t="shared" si="20"/>
        <v>1.3944333775567928</v>
      </c>
      <c r="L26" s="42">
        <f t="shared" si="20"/>
        <v>1.7091258324392358</v>
      </c>
      <c r="M26" s="42">
        <f>STDEV(M16:M24)</f>
        <v>4.9394950259222954</v>
      </c>
      <c r="N26" s="51">
        <f t="shared" si="20"/>
        <v>40.548667603812063</v>
      </c>
      <c r="O26" s="42">
        <f t="shared" si="20"/>
        <v>0.63922696369216947</v>
      </c>
      <c r="P26" s="42">
        <f t="shared" si="20"/>
        <v>0.86810777620703272</v>
      </c>
      <c r="Q26" s="42">
        <f t="shared" si="20"/>
        <v>0.40022015495934771</v>
      </c>
      <c r="R26" s="42">
        <f t="shared" si="20"/>
        <v>0.70734284160225314</v>
      </c>
      <c r="S26" s="51">
        <f t="shared" si="20"/>
        <v>89.382759958382252</v>
      </c>
      <c r="T26" s="12"/>
      <c r="U26" s="12"/>
    </row>
    <row r="27" spans="1:21" x14ac:dyDescent="0.25">
      <c r="A27" s="20"/>
      <c r="B27" s="20"/>
      <c r="C27" s="4"/>
      <c r="D27" s="4"/>
      <c r="E27" s="5"/>
      <c r="F27" s="5"/>
      <c r="G27" s="27"/>
      <c r="H27" s="29"/>
      <c r="I27" s="26"/>
      <c r="J27" s="29"/>
      <c r="K27" s="29"/>
      <c r="M27" s="17"/>
      <c r="N27" s="29"/>
      <c r="O27" s="29"/>
      <c r="P27" s="29"/>
      <c r="Q27" s="34"/>
      <c r="R27" s="34"/>
      <c r="S27" s="29"/>
      <c r="T27" s="12"/>
      <c r="U27" s="12"/>
    </row>
    <row r="28" spans="1:21" ht="15.75" x14ac:dyDescent="0.3">
      <c r="A28" s="20">
        <v>2</v>
      </c>
      <c r="B28" s="22" t="s">
        <v>41</v>
      </c>
      <c r="C28" s="4">
        <v>5</v>
      </c>
      <c r="D28" s="4">
        <v>5</v>
      </c>
      <c r="E28" s="4">
        <v>5</v>
      </c>
      <c r="F28" s="4">
        <v>5</v>
      </c>
      <c r="G28" s="19">
        <v>1</v>
      </c>
      <c r="H28" s="10">
        <v>1</v>
      </c>
      <c r="I28" s="8">
        <v>1</v>
      </c>
      <c r="J28" s="11">
        <v>3</v>
      </c>
      <c r="K28" s="11">
        <v>5</v>
      </c>
      <c r="L28" s="1">
        <f t="shared" ref="L28:L35" si="21">(G28+H28+I28+J28+K28)/5</f>
        <v>2.2000000000000002</v>
      </c>
      <c r="M28" s="17">
        <v>17.2</v>
      </c>
      <c r="N28" s="29">
        <v>303</v>
      </c>
      <c r="O28" s="29">
        <v>2</v>
      </c>
      <c r="P28" s="29">
        <v>5.5</v>
      </c>
      <c r="Q28" s="34">
        <v>2.4752475247524752</v>
      </c>
      <c r="R28" s="34">
        <v>2.75</v>
      </c>
      <c r="S28" s="39">
        <v>149.85</v>
      </c>
      <c r="T28" s="30"/>
      <c r="U28" s="30" t="s">
        <v>30</v>
      </c>
    </row>
    <row r="29" spans="1:21" ht="15.75" x14ac:dyDescent="0.3">
      <c r="A29" s="20">
        <v>6</v>
      </c>
      <c r="B29" s="22" t="s">
        <v>41</v>
      </c>
      <c r="C29" s="4">
        <v>5</v>
      </c>
      <c r="D29" s="4">
        <v>5</v>
      </c>
      <c r="E29" s="4">
        <v>5</v>
      </c>
      <c r="F29" s="4">
        <v>5</v>
      </c>
      <c r="G29" s="19">
        <v>2</v>
      </c>
      <c r="H29" s="10">
        <v>1</v>
      </c>
      <c r="I29" s="8">
        <v>7</v>
      </c>
      <c r="J29" s="11">
        <v>8</v>
      </c>
      <c r="K29" s="11">
        <v>1</v>
      </c>
      <c r="L29" s="1">
        <f t="shared" si="21"/>
        <v>3.8</v>
      </c>
      <c r="M29" s="17">
        <v>4.8</v>
      </c>
      <c r="N29" s="29">
        <v>315</v>
      </c>
      <c r="O29" s="29">
        <v>2.9</v>
      </c>
      <c r="P29" s="29">
        <v>6.6</v>
      </c>
      <c r="Q29" s="34">
        <v>3.0158730158730158</v>
      </c>
      <c r="R29" s="34">
        <v>2.2758620689655173</v>
      </c>
      <c r="S29" s="29">
        <v>285</v>
      </c>
      <c r="T29" s="30" t="s">
        <v>31</v>
      </c>
      <c r="U29" s="30" t="s">
        <v>30</v>
      </c>
    </row>
    <row r="30" spans="1:21" ht="15.75" x14ac:dyDescent="0.3">
      <c r="A30" s="20">
        <v>10</v>
      </c>
      <c r="B30" s="22" t="s">
        <v>41</v>
      </c>
      <c r="C30" s="4">
        <v>5</v>
      </c>
      <c r="D30" s="4">
        <v>5</v>
      </c>
      <c r="E30" s="4">
        <v>4</v>
      </c>
      <c r="F30" s="4">
        <v>2</v>
      </c>
      <c r="G30" s="19">
        <v>1</v>
      </c>
      <c r="H30" s="10">
        <v>2</v>
      </c>
      <c r="I30" s="8">
        <v>0</v>
      </c>
      <c r="J30" s="10">
        <v>0</v>
      </c>
      <c r="K30" s="10">
        <v>0</v>
      </c>
      <c r="L30" s="1">
        <f t="shared" si="21"/>
        <v>0.6</v>
      </c>
      <c r="M30" s="17">
        <v>6.2</v>
      </c>
      <c r="N30" s="29">
        <v>334</v>
      </c>
      <c r="O30" s="29">
        <v>2.5</v>
      </c>
      <c r="P30" s="29">
        <v>5.6</v>
      </c>
      <c r="Q30" s="34">
        <v>2.4251497005988023</v>
      </c>
      <c r="R30" s="34">
        <v>2.2399999999999998</v>
      </c>
      <c r="S30" s="29">
        <v>252</v>
      </c>
      <c r="T30" s="30"/>
      <c r="U30" s="30"/>
    </row>
    <row r="31" spans="1:21" ht="15.75" x14ac:dyDescent="0.3">
      <c r="A31" s="20">
        <v>14</v>
      </c>
      <c r="B31" s="22" t="s">
        <v>41</v>
      </c>
      <c r="C31" s="4">
        <v>5</v>
      </c>
      <c r="D31" s="4">
        <v>5</v>
      </c>
      <c r="E31" s="4">
        <v>4</v>
      </c>
      <c r="F31" s="4">
        <v>2</v>
      </c>
      <c r="G31" s="19">
        <v>1</v>
      </c>
      <c r="H31" s="10">
        <v>0</v>
      </c>
      <c r="I31" s="10">
        <v>2</v>
      </c>
      <c r="J31" s="10">
        <v>0</v>
      </c>
      <c r="K31" s="10">
        <v>0</v>
      </c>
      <c r="L31" s="1">
        <f t="shared" si="21"/>
        <v>0.6</v>
      </c>
      <c r="M31" s="17">
        <v>4.7</v>
      </c>
      <c r="N31" s="29">
        <v>362</v>
      </c>
      <c r="O31" s="29">
        <v>2.6</v>
      </c>
      <c r="P31" s="29">
        <v>4.0999999999999996</v>
      </c>
      <c r="Q31" s="34">
        <v>1.8508287292817678</v>
      </c>
      <c r="R31" s="34">
        <v>1.5769230769230766</v>
      </c>
      <c r="S31" s="29">
        <v>210</v>
      </c>
      <c r="T31" s="30" t="s">
        <v>32</v>
      </c>
      <c r="U31" s="30" t="s">
        <v>30</v>
      </c>
    </row>
    <row r="32" spans="1:21" ht="15.75" x14ac:dyDescent="0.3">
      <c r="A32" s="20">
        <v>18</v>
      </c>
      <c r="B32" s="22" t="s">
        <v>41</v>
      </c>
      <c r="C32" s="4">
        <v>5</v>
      </c>
      <c r="D32" s="4">
        <v>5</v>
      </c>
      <c r="E32" s="4">
        <v>5</v>
      </c>
      <c r="F32" s="4">
        <v>5</v>
      </c>
      <c r="G32" s="19">
        <v>1</v>
      </c>
      <c r="H32" s="10">
        <v>1</v>
      </c>
      <c r="I32" s="8">
        <v>4</v>
      </c>
      <c r="J32" s="11">
        <v>2</v>
      </c>
      <c r="K32" s="11">
        <v>8</v>
      </c>
      <c r="L32" s="1">
        <f t="shared" si="21"/>
        <v>3.2</v>
      </c>
      <c r="M32" s="17">
        <v>6.6</v>
      </c>
      <c r="N32" s="29">
        <v>290</v>
      </c>
      <c r="O32" s="29">
        <v>2</v>
      </c>
      <c r="P32" s="29">
        <v>7.2</v>
      </c>
      <c r="Q32" s="34">
        <v>3.172413793103448</v>
      </c>
      <c r="R32" s="34">
        <v>3.6</v>
      </c>
      <c r="S32" s="29">
        <v>266</v>
      </c>
      <c r="T32" s="30"/>
      <c r="U32" s="30" t="s">
        <v>30</v>
      </c>
    </row>
    <row r="33" spans="1:21" ht="15.75" x14ac:dyDescent="0.3">
      <c r="A33" s="20">
        <v>22</v>
      </c>
      <c r="B33" s="22" t="s">
        <v>41</v>
      </c>
      <c r="C33" s="4">
        <v>5</v>
      </c>
      <c r="D33" s="4">
        <v>5</v>
      </c>
      <c r="E33" s="4">
        <v>5</v>
      </c>
      <c r="F33" s="4">
        <v>5</v>
      </c>
      <c r="G33" s="19">
        <v>1</v>
      </c>
      <c r="H33" s="9">
        <v>1</v>
      </c>
      <c r="I33" s="8">
        <v>1</v>
      </c>
      <c r="J33" s="10">
        <v>2</v>
      </c>
      <c r="K33" s="10">
        <v>1</v>
      </c>
      <c r="L33" s="1">
        <f t="shared" si="21"/>
        <v>1.2</v>
      </c>
      <c r="M33" s="17">
        <v>14.1</v>
      </c>
      <c r="N33" s="29">
        <v>263</v>
      </c>
      <c r="O33" s="29">
        <v>2.2999999999999998</v>
      </c>
      <c r="P33" s="29">
        <v>4.4000000000000004</v>
      </c>
      <c r="Q33" s="34">
        <v>2.5475285171102664</v>
      </c>
      <c r="R33" s="34">
        <v>1.9130434782608698</v>
      </c>
      <c r="S33" s="29">
        <v>285</v>
      </c>
      <c r="T33" s="30" t="s">
        <v>31</v>
      </c>
      <c r="U33" s="30"/>
    </row>
    <row r="34" spans="1:21" ht="15.75" x14ac:dyDescent="0.3">
      <c r="A34" s="20">
        <v>26</v>
      </c>
      <c r="B34" s="22" t="s">
        <v>41</v>
      </c>
      <c r="C34" s="4">
        <v>5</v>
      </c>
      <c r="D34" s="4">
        <v>5</v>
      </c>
      <c r="E34" s="4">
        <v>5</v>
      </c>
      <c r="F34" s="4">
        <v>4</v>
      </c>
      <c r="G34" s="19">
        <v>2</v>
      </c>
      <c r="H34" s="10">
        <v>0</v>
      </c>
      <c r="I34" s="8">
        <v>3</v>
      </c>
      <c r="J34" s="11">
        <v>2</v>
      </c>
      <c r="K34" s="11">
        <v>1</v>
      </c>
      <c r="L34" s="1">
        <f t="shared" si="21"/>
        <v>1.6</v>
      </c>
      <c r="M34" s="17">
        <v>14.3</v>
      </c>
      <c r="N34" s="29">
        <v>295</v>
      </c>
      <c r="O34" s="29">
        <v>2.8</v>
      </c>
      <c r="P34" s="29">
        <v>5.3</v>
      </c>
      <c r="Q34" s="34">
        <v>2.7457627118644066</v>
      </c>
      <c r="R34" s="34">
        <v>1.892857142857143</v>
      </c>
      <c r="S34" s="29">
        <v>285</v>
      </c>
      <c r="T34" s="30"/>
      <c r="U34" s="30"/>
    </row>
    <row r="35" spans="1:21" ht="15.75" x14ac:dyDescent="0.3">
      <c r="A35" s="20">
        <v>30</v>
      </c>
      <c r="B35" s="22" t="s">
        <v>41</v>
      </c>
      <c r="C35" s="4">
        <v>5</v>
      </c>
      <c r="D35" s="4">
        <v>5</v>
      </c>
      <c r="E35" s="4">
        <v>5</v>
      </c>
      <c r="F35" s="4">
        <v>3</v>
      </c>
      <c r="G35" s="19">
        <v>2</v>
      </c>
      <c r="H35" s="9">
        <v>0</v>
      </c>
      <c r="I35" s="8">
        <v>1</v>
      </c>
      <c r="J35" s="10">
        <v>4</v>
      </c>
      <c r="K35" s="10">
        <v>0</v>
      </c>
      <c r="L35" s="1">
        <f t="shared" si="21"/>
        <v>1.4</v>
      </c>
      <c r="M35" s="17">
        <v>4.4000000000000004</v>
      </c>
      <c r="N35" s="29">
        <v>300</v>
      </c>
      <c r="O35" s="29">
        <v>2.5</v>
      </c>
      <c r="P35" s="29">
        <v>5.5</v>
      </c>
      <c r="Q35" s="34">
        <v>2.666666666666667</v>
      </c>
      <c r="R35" s="34">
        <v>2.2000000000000002</v>
      </c>
      <c r="S35" s="29">
        <v>304</v>
      </c>
      <c r="T35" s="30"/>
      <c r="U35" s="30" t="s">
        <v>30</v>
      </c>
    </row>
    <row r="36" spans="1:21" s="14" customFormat="1" x14ac:dyDescent="0.25">
      <c r="A36" s="43" t="s">
        <v>33</v>
      </c>
      <c r="B36" s="43"/>
      <c r="C36" s="42">
        <f>AVERAGE(C28:C35)</f>
        <v>5</v>
      </c>
      <c r="D36" s="42">
        <f t="shared" ref="D36:S36" si="22">AVERAGE(D28:D35)</f>
        <v>5</v>
      </c>
      <c r="E36" s="42">
        <f t="shared" si="22"/>
        <v>4.75</v>
      </c>
      <c r="F36" s="42">
        <f t="shared" si="22"/>
        <v>3.875</v>
      </c>
      <c r="G36" s="42">
        <f t="shared" si="22"/>
        <v>1.375</v>
      </c>
      <c r="H36" s="42">
        <f t="shared" si="22"/>
        <v>0.75</v>
      </c>
      <c r="I36" s="42">
        <f t="shared" si="22"/>
        <v>2.375</v>
      </c>
      <c r="J36" s="42">
        <f t="shared" si="22"/>
        <v>2.625</v>
      </c>
      <c r="K36" s="42">
        <f t="shared" si="22"/>
        <v>2</v>
      </c>
      <c r="L36" s="42">
        <f t="shared" si="22"/>
        <v>1.8249999999999997</v>
      </c>
      <c r="M36" s="42">
        <f t="shared" si="22"/>
        <v>9.0375000000000014</v>
      </c>
      <c r="N36" s="51">
        <f t="shared" si="22"/>
        <v>307.75</v>
      </c>
      <c r="O36" s="42">
        <f t="shared" si="22"/>
        <v>2.4500000000000002</v>
      </c>
      <c r="P36" s="42">
        <f t="shared" si="22"/>
        <v>5.5249999999999995</v>
      </c>
      <c r="Q36" s="42">
        <f t="shared" si="22"/>
        <v>2.6124338324063561</v>
      </c>
      <c r="R36" s="42">
        <f t="shared" si="22"/>
        <v>2.3060857208758256</v>
      </c>
      <c r="S36" s="51">
        <f t="shared" si="22"/>
        <v>254.60624999999999</v>
      </c>
      <c r="T36" s="37"/>
      <c r="U36" s="37"/>
    </row>
    <row r="37" spans="1:21" x14ac:dyDescent="0.25">
      <c r="A37" s="43" t="s">
        <v>34</v>
      </c>
      <c r="B37" s="22"/>
      <c r="C37" s="42">
        <f>STDEV(C27:C35)</f>
        <v>0</v>
      </c>
      <c r="D37" s="42">
        <f t="shared" ref="D37:S37" si="23">STDEV(D27:D35)</f>
        <v>0</v>
      </c>
      <c r="E37" s="42">
        <f t="shared" si="23"/>
        <v>0.46291004988627571</v>
      </c>
      <c r="F37" s="42">
        <f t="shared" si="23"/>
        <v>1.3562026818605375</v>
      </c>
      <c r="G37" s="42">
        <f t="shared" si="23"/>
        <v>0.51754916950676566</v>
      </c>
      <c r="H37" s="42">
        <f t="shared" si="23"/>
        <v>0.70710678118654757</v>
      </c>
      <c r="I37" s="42">
        <f t="shared" si="23"/>
        <v>2.2638462845343543</v>
      </c>
      <c r="J37" s="42">
        <f t="shared" si="23"/>
        <v>2.5599944196367752</v>
      </c>
      <c r="K37" s="42">
        <f t="shared" si="23"/>
        <v>2.9277002188455996</v>
      </c>
      <c r="L37" s="42">
        <f t="shared" si="23"/>
        <v>1.168332144554793</v>
      </c>
      <c r="M37" s="42">
        <f t="shared" si="23"/>
        <v>5.2402119640880365</v>
      </c>
      <c r="N37" s="51">
        <f t="shared" si="23"/>
        <v>29.874738492579311</v>
      </c>
      <c r="O37" s="42">
        <f t="shared" si="23"/>
        <v>0.3338091841585093</v>
      </c>
      <c r="P37" s="42">
        <f t="shared" si="23"/>
        <v>1.0222524150130474</v>
      </c>
      <c r="Q37" s="42">
        <f t="shared" si="23"/>
        <v>0.40270673193878675</v>
      </c>
      <c r="R37" s="42">
        <f t="shared" si="23"/>
        <v>0.62618199593720369</v>
      </c>
      <c r="S37" s="51">
        <f t="shared" si="23"/>
        <v>51.145844947142564</v>
      </c>
      <c r="T37" s="30"/>
      <c r="U37" s="30"/>
    </row>
    <row r="38" spans="1:21" x14ac:dyDescent="0.25">
      <c r="A38" s="20"/>
      <c r="B38" s="20"/>
      <c r="C38" s="4"/>
      <c r="D38" s="4"/>
      <c r="E38" s="4"/>
      <c r="F38" s="4"/>
      <c r="G38" s="27"/>
      <c r="H38" s="27"/>
      <c r="I38" s="26"/>
      <c r="J38" s="29"/>
      <c r="K38" s="29"/>
      <c r="M38" s="17"/>
      <c r="N38" s="29"/>
      <c r="O38" s="29"/>
      <c r="P38" s="29"/>
      <c r="Q38" s="34"/>
      <c r="R38" s="34"/>
      <c r="S38" s="29"/>
      <c r="T38" s="30"/>
      <c r="U38" s="30"/>
    </row>
    <row r="39" spans="1:21" ht="15.75" x14ac:dyDescent="0.3">
      <c r="A39" s="20">
        <v>4</v>
      </c>
      <c r="B39" s="22" t="s">
        <v>42</v>
      </c>
      <c r="C39" s="4">
        <v>5</v>
      </c>
      <c r="D39" s="4">
        <v>5</v>
      </c>
      <c r="E39" s="5">
        <v>2</v>
      </c>
      <c r="F39" s="3">
        <v>0</v>
      </c>
      <c r="G39" s="19">
        <v>0</v>
      </c>
      <c r="H39" s="9">
        <v>0</v>
      </c>
      <c r="I39" s="8">
        <v>0</v>
      </c>
      <c r="J39" s="11">
        <v>0</v>
      </c>
      <c r="K39" s="11">
        <v>0</v>
      </c>
      <c r="L39" s="1">
        <f t="shared" ref="L39:L47" si="24">(G39+H39+I39+J39+K39)/5</f>
        <v>0</v>
      </c>
      <c r="M39" s="17">
        <v>5.2</v>
      </c>
      <c r="N39" s="29">
        <v>327</v>
      </c>
      <c r="O39" s="29">
        <v>2.4</v>
      </c>
      <c r="P39" s="29">
        <v>4</v>
      </c>
      <c r="Q39" s="34">
        <v>1.9571865443425078</v>
      </c>
      <c r="R39" s="34">
        <v>1.6666666666666667</v>
      </c>
      <c r="S39" s="29">
        <v>266</v>
      </c>
      <c r="T39" s="30" t="s">
        <v>31</v>
      </c>
      <c r="U39" s="30"/>
    </row>
    <row r="40" spans="1:21" ht="15.75" x14ac:dyDescent="0.3">
      <c r="A40" s="20">
        <v>8</v>
      </c>
      <c r="B40" s="22" t="s">
        <v>42</v>
      </c>
      <c r="C40" s="4">
        <v>5</v>
      </c>
      <c r="D40" s="4">
        <v>5</v>
      </c>
      <c r="E40" s="5">
        <v>4</v>
      </c>
      <c r="F40" s="3">
        <v>2</v>
      </c>
      <c r="G40" s="19">
        <v>3</v>
      </c>
      <c r="H40" s="10">
        <v>0</v>
      </c>
      <c r="I40" s="8">
        <v>0</v>
      </c>
      <c r="J40" s="11">
        <v>0</v>
      </c>
      <c r="K40" s="11">
        <v>2</v>
      </c>
      <c r="L40" s="1">
        <f t="shared" si="24"/>
        <v>1</v>
      </c>
      <c r="M40" s="17">
        <v>9.9</v>
      </c>
      <c r="N40" s="29">
        <v>279</v>
      </c>
      <c r="O40" s="29">
        <v>3.5</v>
      </c>
      <c r="P40" s="29">
        <v>6.15</v>
      </c>
      <c r="Q40" s="34">
        <v>3.4587813620071683</v>
      </c>
      <c r="R40" s="34">
        <v>1.7571428571428573</v>
      </c>
      <c r="S40" s="29">
        <v>247</v>
      </c>
      <c r="T40" s="30"/>
      <c r="U40" s="30" t="s">
        <v>30</v>
      </c>
    </row>
    <row r="41" spans="1:21" ht="15.75" x14ac:dyDescent="0.3">
      <c r="A41" s="20">
        <v>12</v>
      </c>
      <c r="B41" s="22" t="s">
        <v>43</v>
      </c>
      <c r="C41" s="4">
        <v>5</v>
      </c>
      <c r="D41" s="4">
        <v>5</v>
      </c>
      <c r="E41" s="5">
        <v>5</v>
      </c>
      <c r="F41" s="3">
        <v>3</v>
      </c>
      <c r="G41" s="19">
        <v>3</v>
      </c>
      <c r="H41" s="10">
        <v>0</v>
      </c>
      <c r="I41" s="8">
        <v>3</v>
      </c>
      <c r="J41" s="10">
        <v>0</v>
      </c>
      <c r="K41" s="10">
        <v>4</v>
      </c>
      <c r="L41" s="1">
        <f t="shared" si="24"/>
        <v>2</v>
      </c>
      <c r="M41" s="17">
        <v>0.9</v>
      </c>
      <c r="N41" s="29">
        <v>312</v>
      </c>
      <c r="O41" s="29">
        <v>2.4</v>
      </c>
      <c r="P41" s="29">
        <v>5.5</v>
      </c>
      <c r="Q41" s="34">
        <v>2.5320512820512819</v>
      </c>
      <c r="R41" s="34">
        <v>2.291666666666667</v>
      </c>
      <c r="S41" s="29">
        <v>221</v>
      </c>
      <c r="T41" s="30"/>
      <c r="U41" s="30" t="s">
        <v>30</v>
      </c>
    </row>
    <row r="42" spans="1:21" ht="15.75" x14ac:dyDescent="0.3">
      <c r="A42" s="20">
        <v>16</v>
      </c>
      <c r="B42" s="22" t="s">
        <v>43</v>
      </c>
      <c r="C42" s="4">
        <v>5</v>
      </c>
      <c r="D42" s="4">
        <v>5</v>
      </c>
      <c r="E42" s="5">
        <v>5</v>
      </c>
      <c r="F42" s="3">
        <v>3</v>
      </c>
      <c r="G42" s="19">
        <v>0</v>
      </c>
      <c r="H42" s="10">
        <v>0</v>
      </c>
      <c r="I42" s="8">
        <v>1</v>
      </c>
      <c r="J42" s="10">
        <v>4</v>
      </c>
      <c r="K42" s="10">
        <v>4</v>
      </c>
      <c r="L42" s="1">
        <f t="shared" si="24"/>
        <v>1.8</v>
      </c>
      <c r="M42" s="17">
        <v>16.600000000000001</v>
      </c>
      <c r="N42" s="29">
        <v>298</v>
      </c>
      <c r="O42" s="29">
        <v>3.5</v>
      </c>
      <c r="P42" s="29">
        <v>4.8</v>
      </c>
      <c r="Q42" s="34">
        <v>2.7852348993288594</v>
      </c>
      <c r="R42" s="34">
        <v>1.3714285714285714</v>
      </c>
      <c r="S42" s="29">
        <v>234</v>
      </c>
      <c r="T42" s="30" t="s">
        <v>32</v>
      </c>
      <c r="U42" s="30"/>
    </row>
    <row r="43" spans="1:21" ht="15.75" x14ac:dyDescent="0.3">
      <c r="A43" s="20">
        <v>20</v>
      </c>
      <c r="B43" s="22" t="s">
        <v>43</v>
      </c>
      <c r="C43" s="4">
        <v>5</v>
      </c>
      <c r="D43" s="4">
        <v>5</v>
      </c>
      <c r="E43" s="5">
        <v>4</v>
      </c>
      <c r="F43" s="3">
        <v>4</v>
      </c>
      <c r="G43" s="19">
        <v>0</v>
      </c>
      <c r="H43" s="10">
        <v>2</v>
      </c>
      <c r="I43" s="8">
        <v>2</v>
      </c>
      <c r="J43" s="10">
        <v>10</v>
      </c>
      <c r="K43" s="10">
        <v>2</v>
      </c>
      <c r="L43" s="1">
        <f t="shared" si="24"/>
        <v>3.2</v>
      </c>
      <c r="M43" s="17">
        <v>6.3</v>
      </c>
      <c r="N43" s="29">
        <v>273</v>
      </c>
      <c r="O43" s="29">
        <v>2.6</v>
      </c>
      <c r="P43" s="29">
        <v>4</v>
      </c>
      <c r="Q43" s="34">
        <v>2.4175824175824174</v>
      </c>
      <c r="R43" s="34">
        <v>1.5384615384615383</v>
      </c>
      <c r="S43" s="29">
        <v>285</v>
      </c>
      <c r="T43" s="30"/>
      <c r="U43" s="30"/>
    </row>
    <row r="44" spans="1:21" ht="15.75" x14ac:dyDescent="0.3">
      <c r="A44" s="20">
        <v>24</v>
      </c>
      <c r="B44" s="22" t="s">
        <v>43</v>
      </c>
      <c r="C44" s="4">
        <v>5</v>
      </c>
      <c r="D44" s="4">
        <v>5</v>
      </c>
      <c r="E44" s="5">
        <v>4</v>
      </c>
      <c r="F44" s="3">
        <v>2</v>
      </c>
      <c r="G44" s="19">
        <v>0</v>
      </c>
      <c r="H44" s="9">
        <v>0</v>
      </c>
      <c r="I44" s="8">
        <v>0</v>
      </c>
      <c r="J44" s="10">
        <v>6</v>
      </c>
      <c r="K44" s="10">
        <v>2</v>
      </c>
      <c r="L44" s="1">
        <f t="shared" si="24"/>
        <v>1.6</v>
      </c>
      <c r="M44" s="17">
        <v>12</v>
      </c>
      <c r="N44" s="29">
        <v>276</v>
      </c>
      <c r="O44" s="29">
        <v>1.9</v>
      </c>
      <c r="P44" s="29">
        <v>3.7</v>
      </c>
      <c r="Q44" s="34">
        <v>2.0289855072463765</v>
      </c>
      <c r="R44" s="34">
        <v>1.9473684210526319</v>
      </c>
      <c r="S44" s="29">
        <v>208</v>
      </c>
      <c r="T44" s="30"/>
      <c r="U44" s="30"/>
    </row>
    <row r="45" spans="1:21" ht="15.75" x14ac:dyDescent="0.3">
      <c r="A45" s="20">
        <v>28</v>
      </c>
      <c r="B45" s="22" t="s">
        <v>43</v>
      </c>
      <c r="C45" s="4">
        <v>5</v>
      </c>
      <c r="D45" s="4">
        <v>5</v>
      </c>
      <c r="E45" s="5">
        <v>5</v>
      </c>
      <c r="F45" s="3">
        <v>1</v>
      </c>
      <c r="G45" s="19">
        <v>0</v>
      </c>
      <c r="H45" s="10">
        <v>0</v>
      </c>
      <c r="I45" s="8">
        <v>0</v>
      </c>
      <c r="J45" s="10">
        <v>2</v>
      </c>
      <c r="K45" s="10">
        <v>0</v>
      </c>
      <c r="L45" s="1">
        <f t="shared" si="24"/>
        <v>0.4</v>
      </c>
      <c r="M45" s="17">
        <v>11.1</v>
      </c>
      <c r="N45" s="29">
        <v>350</v>
      </c>
      <c r="O45" s="29">
        <v>3.1</v>
      </c>
      <c r="P45" s="29">
        <v>5.5</v>
      </c>
      <c r="Q45" s="34">
        <v>2.4571428571428569</v>
      </c>
      <c r="R45" s="34">
        <v>1.7741935483870968</v>
      </c>
      <c r="S45" s="29">
        <v>234</v>
      </c>
      <c r="T45" s="30"/>
      <c r="U45" s="30"/>
    </row>
    <row r="46" spans="1:21" ht="15.75" x14ac:dyDescent="0.3">
      <c r="A46" s="20">
        <v>32</v>
      </c>
      <c r="B46" s="22" t="s">
        <v>43</v>
      </c>
      <c r="C46" s="4">
        <v>5</v>
      </c>
      <c r="D46" s="4">
        <v>5</v>
      </c>
      <c r="E46" s="5">
        <v>4</v>
      </c>
      <c r="F46" s="3">
        <v>3</v>
      </c>
      <c r="G46" s="19">
        <v>1</v>
      </c>
      <c r="H46" s="10">
        <v>3</v>
      </c>
      <c r="I46" s="8">
        <v>0</v>
      </c>
      <c r="J46" s="10">
        <v>0</v>
      </c>
      <c r="K46" s="10">
        <v>5</v>
      </c>
      <c r="L46" s="1">
        <f t="shared" si="24"/>
        <v>1.8</v>
      </c>
      <c r="M46" s="17">
        <v>6.6</v>
      </c>
      <c r="N46" s="29">
        <v>282</v>
      </c>
      <c r="O46" s="29">
        <v>2.7</v>
      </c>
      <c r="P46" s="29">
        <v>6.3</v>
      </c>
      <c r="Q46" s="34">
        <v>3.1914893617021276</v>
      </c>
      <c r="R46" s="34">
        <v>2.333333333333333</v>
      </c>
      <c r="S46" s="29">
        <v>252</v>
      </c>
      <c r="T46" s="30" t="s">
        <v>31</v>
      </c>
      <c r="U46" s="30"/>
    </row>
    <row r="47" spans="1:21" ht="15.75" x14ac:dyDescent="0.3">
      <c r="A47" s="20">
        <v>35</v>
      </c>
      <c r="B47" s="22" t="s">
        <v>43</v>
      </c>
      <c r="C47" s="4">
        <v>5</v>
      </c>
      <c r="D47" s="4">
        <v>5</v>
      </c>
      <c r="E47" s="5">
        <v>5</v>
      </c>
      <c r="F47" s="3">
        <v>3</v>
      </c>
      <c r="G47" s="19">
        <v>2</v>
      </c>
      <c r="H47" s="9">
        <v>2</v>
      </c>
      <c r="I47" s="8">
        <v>0</v>
      </c>
      <c r="J47" s="11">
        <v>0</v>
      </c>
      <c r="K47" s="11">
        <v>1</v>
      </c>
      <c r="L47" s="1">
        <f t="shared" si="24"/>
        <v>1</v>
      </c>
      <c r="M47" s="17">
        <v>9.3000000000000007</v>
      </c>
      <c r="N47" s="29">
        <v>304</v>
      </c>
      <c r="O47" s="29">
        <v>1.3</v>
      </c>
      <c r="P47" s="29">
        <v>5.7</v>
      </c>
      <c r="Q47" s="34">
        <v>2.3026315789473681</v>
      </c>
      <c r="R47" s="34">
        <v>4.384615384615385</v>
      </c>
      <c r="S47" s="29">
        <v>182</v>
      </c>
      <c r="T47" s="30" t="s">
        <v>32</v>
      </c>
      <c r="U47" s="30" t="s">
        <v>30</v>
      </c>
    </row>
    <row r="48" spans="1:21" s="14" customFormat="1" x14ac:dyDescent="0.25">
      <c r="A48" s="43" t="s">
        <v>33</v>
      </c>
      <c r="B48" s="43"/>
      <c r="C48" s="42">
        <f>AVERAGE(C39:C47)</f>
        <v>5</v>
      </c>
      <c r="D48" s="42">
        <f t="shared" ref="D48" si="25">AVERAGE(D39:D47)</f>
        <v>5</v>
      </c>
      <c r="E48" s="42">
        <f t="shared" ref="E48" si="26">AVERAGE(E39:E47)</f>
        <v>4.2222222222222223</v>
      </c>
      <c r="F48" s="42">
        <f t="shared" ref="F48" si="27">AVERAGE(F39:F47)</f>
        <v>2.3333333333333335</v>
      </c>
      <c r="G48" s="42">
        <f t="shared" ref="G48" si="28">AVERAGE(G39:G47)</f>
        <v>1</v>
      </c>
      <c r="H48" s="42">
        <f t="shared" ref="H48" si="29">AVERAGE(H39:H47)</f>
        <v>0.77777777777777779</v>
      </c>
      <c r="I48" s="42">
        <f t="shared" ref="I48" si="30">AVERAGE(I39:I47)</f>
        <v>0.66666666666666663</v>
      </c>
      <c r="J48" s="42">
        <f t="shared" ref="J48" si="31">AVERAGE(J39:J47)</f>
        <v>2.4444444444444446</v>
      </c>
      <c r="K48" s="42">
        <f t="shared" ref="K48" si="32">AVERAGE(K39:K47)</f>
        <v>2.2222222222222223</v>
      </c>
      <c r="L48" s="42">
        <f t="shared" ref="L48" si="33">AVERAGE(L39:L47)</f>
        <v>1.4222222222222223</v>
      </c>
      <c r="M48" s="42">
        <f t="shared" ref="M48" si="34">AVERAGE(M39:M47)</f>
        <v>8.655555555555555</v>
      </c>
      <c r="N48" s="51">
        <f t="shared" ref="N48" si="35">AVERAGE(N39:N47)</f>
        <v>300.11111111111109</v>
      </c>
      <c r="O48" s="42">
        <f t="shared" ref="O48" si="36">AVERAGE(O39:O47)</f>
        <v>2.6</v>
      </c>
      <c r="P48" s="42">
        <f t="shared" ref="P48" si="37">AVERAGE(P39:P47)</f>
        <v>5.072222222222222</v>
      </c>
      <c r="Q48" s="42">
        <f t="shared" ref="Q48" si="38">AVERAGE(Q39:Q47)</f>
        <v>2.5701206455945518</v>
      </c>
      <c r="R48" s="42">
        <f t="shared" ref="R48" si="39">AVERAGE(R39:R47)</f>
        <v>2.1183196653060827</v>
      </c>
      <c r="S48" s="51">
        <f t="shared" ref="S48" si="40">AVERAGE(S39:S47)</f>
        <v>236.55555555555554</v>
      </c>
      <c r="T48" s="37"/>
      <c r="U48" s="37"/>
    </row>
    <row r="49" spans="1:21" x14ac:dyDescent="0.25">
      <c r="A49" s="43" t="s">
        <v>34</v>
      </c>
      <c r="B49" s="22"/>
      <c r="C49" s="42">
        <f>STDEV(C39:C47)</f>
        <v>0</v>
      </c>
      <c r="D49" s="42">
        <f t="shared" ref="D49:S49" si="41">STDEV(D39:D47)</f>
        <v>0</v>
      </c>
      <c r="E49" s="42">
        <f t="shared" si="41"/>
        <v>0.97182531580754927</v>
      </c>
      <c r="F49" s="42">
        <f t="shared" si="41"/>
        <v>1.2247448713915889</v>
      </c>
      <c r="G49" s="42">
        <f t="shared" si="41"/>
        <v>1.3228756555322954</v>
      </c>
      <c r="H49" s="42">
        <f t="shared" si="41"/>
        <v>1.2018504251546631</v>
      </c>
      <c r="I49" s="42">
        <f t="shared" si="41"/>
        <v>1.1180339887498949</v>
      </c>
      <c r="J49" s="42">
        <f t="shared" si="41"/>
        <v>3.5746017649212027</v>
      </c>
      <c r="K49" s="42">
        <f t="shared" si="41"/>
        <v>1.7873008824606014</v>
      </c>
      <c r="L49" s="42">
        <f t="shared" si="41"/>
        <v>0.95102284117914049</v>
      </c>
      <c r="M49" s="42">
        <f>STDEV(M39:M47)</f>
        <v>4.5291034187549544</v>
      </c>
      <c r="N49" s="51">
        <f t="shared" si="41"/>
        <v>26.131611337824371</v>
      </c>
      <c r="O49" s="42">
        <f t="shared" si="41"/>
        <v>0.71937472849690676</v>
      </c>
      <c r="P49" s="42">
        <f t="shared" si="41"/>
        <v>0.98015021524481105</v>
      </c>
      <c r="Q49" s="42">
        <f t="shared" si="41"/>
        <v>0.49995476192219818</v>
      </c>
      <c r="R49" s="42">
        <f t="shared" si="41"/>
        <v>0.90750649661948846</v>
      </c>
      <c r="S49" s="51">
        <f t="shared" si="41"/>
        <v>30.838738265009823</v>
      </c>
      <c r="T49" s="30"/>
      <c r="U49" s="30"/>
    </row>
    <row r="50" spans="1:21" x14ac:dyDescent="0.25">
      <c r="A50" s="20"/>
      <c r="B50" s="20"/>
      <c r="C50" s="4"/>
      <c r="D50" s="4"/>
      <c r="E50" s="5"/>
      <c r="F50" s="3"/>
      <c r="G50" s="27"/>
      <c r="H50" s="27"/>
      <c r="I50" s="26"/>
      <c r="J50" s="32"/>
      <c r="K50" s="32"/>
      <c r="M50" s="17"/>
      <c r="N50" s="28"/>
      <c r="O50" s="28"/>
      <c r="P50" s="28"/>
      <c r="Q50" s="35"/>
      <c r="R50" s="35"/>
      <c r="S50" s="28"/>
      <c r="T50" s="30"/>
      <c r="U50" s="30"/>
    </row>
    <row r="51" spans="1:21" x14ac:dyDescent="0.25">
      <c r="A51" s="2" t="s">
        <v>14</v>
      </c>
      <c r="B51" s="21" t="s">
        <v>13</v>
      </c>
      <c r="M51" s="17">
        <v>2.2000000000000002</v>
      </c>
      <c r="N51" s="25"/>
      <c r="O51" s="25"/>
      <c r="P51" s="25"/>
      <c r="Q51" s="25"/>
      <c r="R51" s="24"/>
      <c r="S51" s="24"/>
      <c r="T51" s="12"/>
      <c r="U51" s="12"/>
    </row>
    <row r="52" spans="1:21" x14ac:dyDescent="0.25">
      <c r="A52" s="2" t="s">
        <v>15</v>
      </c>
      <c r="B52" s="21" t="s">
        <v>13</v>
      </c>
      <c r="M52" s="17">
        <v>1</v>
      </c>
      <c r="N52" s="12"/>
      <c r="O52" s="12"/>
      <c r="P52" s="12"/>
      <c r="Q52" s="12"/>
      <c r="R52" s="12"/>
      <c r="S52" s="12"/>
      <c r="T52" s="12"/>
    </row>
    <row r="53" spans="1:21" x14ac:dyDescent="0.25">
      <c r="A53" s="2" t="s">
        <v>16</v>
      </c>
      <c r="B53" s="21" t="s">
        <v>13</v>
      </c>
      <c r="M53" s="17">
        <v>0.3</v>
      </c>
      <c r="N53" s="12"/>
      <c r="O53" s="12"/>
      <c r="P53" s="12"/>
      <c r="Q53" s="12"/>
      <c r="R53" s="12"/>
      <c r="S53" s="12"/>
      <c r="T53" s="12"/>
    </row>
    <row r="54" spans="1:21" x14ac:dyDescent="0.25">
      <c r="A54" s="2" t="s">
        <v>17</v>
      </c>
      <c r="B54" s="21" t="s">
        <v>13</v>
      </c>
      <c r="M54" s="17">
        <v>1.3</v>
      </c>
      <c r="N54" s="12"/>
      <c r="O54" s="12"/>
      <c r="P54" s="12"/>
      <c r="Q54" s="12"/>
      <c r="R54" s="12"/>
      <c r="S54" s="12"/>
      <c r="T54" s="12"/>
    </row>
    <row r="55" spans="1:21" x14ac:dyDescent="0.25">
      <c r="A55" s="2" t="s">
        <v>18</v>
      </c>
      <c r="B55" s="21" t="s">
        <v>13</v>
      </c>
      <c r="M55" s="17">
        <v>2.1</v>
      </c>
      <c r="N55" s="12"/>
      <c r="O55" s="12"/>
      <c r="P55" s="12"/>
      <c r="Q55" s="12"/>
      <c r="R55" s="12"/>
      <c r="S55" s="12"/>
      <c r="T55" s="12"/>
    </row>
    <row r="56" spans="1:21" x14ac:dyDescent="0.25">
      <c r="A56" s="2" t="s">
        <v>19</v>
      </c>
      <c r="B56" s="21" t="s">
        <v>13</v>
      </c>
      <c r="M56" s="17">
        <v>1</v>
      </c>
    </row>
    <row r="57" spans="1:21" x14ac:dyDescent="0.25">
      <c r="A57" s="2" t="s">
        <v>20</v>
      </c>
      <c r="B57" s="21" t="s">
        <v>13</v>
      </c>
      <c r="M57" s="17">
        <v>1.5</v>
      </c>
    </row>
    <row r="58" spans="1:21" x14ac:dyDescent="0.25">
      <c r="A58" s="2" t="s">
        <v>21</v>
      </c>
      <c r="B58" s="21" t="s">
        <v>13</v>
      </c>
      <c r="M58" s="17">
        <v>1.8</v>
      </c>
    </row>
    <row r="59" spans="1:21" x14ac:dyDescent="0.25">
      <c r="A59" s="2" t="s">
        <v>22</v>
      </c>
      <c r="B59" s="21" t="s">
        <v>13</v>
      </c>
      <c r="M59" s="17">
        <v>0.7</v>
      </c>
    </row>
    <row r="60" spans="1:21" x14ac:dyDescent="0.25">
      <c r="A60" s="43" t="s">
        <v>33</v>
      </c>
      <c r="B60" s="40"/>
      <c r="C60" s="41"/>
      <c r="D60" s="41"/>
      <c r="E60" s="41"/>
      <c r="F60" s="41"/>
      <c r="G60" s="14"/>
      <c r="H60" s="41"/>
      <c r="I60" s="41"/>
      <c r="J60" s="41"/>
      <c r="K60" s="41"/>
      <c r="L60" s="41"/>
      <c r="M60" s="42">
        <f>AVERAGE(M51:M59)</f>
        <v>1.3222222222222222</v>
      </c>
    </row>
    <row r="61" spans="1:21" x14ac:dyDescent="0.25">
      <c r="A61" s="43" t="s">
        <v>34</v>
      </c>
      <c r="M61" s="42">
        <f>STDEV(M51:M59)</f>
        <v>0.63987846068174892</v>
      </c>
    </row>
    <row r="63" spans="1:21" ht="15.75" x14ac:dyDescent="0.25">
      <c r="A63" s="50" t="s">
        <v>38</v>
      </c>
    </row>
  </sheetData>
  <mergeCells count="4">
    <mergeCell ref="C2:F2"/>
    <mergeCell ref="G2:K2"/>
    <mergeCell ref="C1:L1"/>
    <mergeCell ref="N1:U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vt:lpstr>
      <vt:lpstr>1 Embryo morphology</vt:lpstr>
      <vt:lpstr>2 Post-hatch body weight</vt:lpstr>
      <vt:lpstr>3 Juveniles morphology</vt:lpstr>
      <vt:lpstr>4 Adult males behavior and morp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Mattsson</dc:creator>
  <cp:lastModifiedBy>Anna Mattsson</cp:lastModifiedBy>
  <dcterms:created xsi:type="dcterms:W3CDTF">2017-04-24T13:34:26Z</dcterms:created>
  <dcterms:modified xsi:type="dcterms:W3CDTF">2017-05-09T14:30:07Z</dcterms:modified>
</cp:coreProperties>
</file>