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önyvtár\Google Drive\cikk_parlagfu-patkany\cikk_vazlatok\utolso-bekuldeshez\"/>
    </mc:Choice>
  </mc:AlternateContent>
  <bookViews>
    <workbookView xWindow="0" yWindow="0" windowWidth="20490" windowHeight="7620"/>
  </bookViews>
  <sheets>
    <sheet name="S6 Tab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2" l="1"/>
  <c r="R34" i="2"/>
  <c r="AA32" i="2"/>
  <c r="AA34" i="2"/>
  <c r="S5" i="2" l="1"/>
  <c r="U28" i="2" l="1"/>
  <c r="L28" i="2"/>
  <c r="U16" i="2"/>
  <c r="L16" i="2"/>
  <c r="U38" i="2" l="1"/>
  <c r="L38" i="2"/>
  <c r="K38" i="2"/>
  <c r="J38" i="2"/>
  <c r="I38" i="2"/>
  <c r="H38" i="2"/>
  <c r="G38" i="2"/>
  <c r="F38" i="2"/>
  <c r="E38" i="2"/>
  <c r="D38" i="2"/>
  <c r="C38" i="2"/>
  <c r="U37" i="2"/>
  <c r="L37" i="2"/>
  <c r="K37" i="2"/>
  <c r="J37" i="2"/>
  <c r="I37" i="2"/>
  <c r="H37" i="2"/>
  <c r="G37" i="2"/>
  <c r="F37" i="2"/>
  <c r="E37" i="2"/>
  <c r="D37" i="2"/>
  <c r="C37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AB34" i="2"/>
  <c r="Z34" i="2"/>
  <c r="Y34" i="2"/>
  <c r="X34" i="2"/>
  <c r="W34" i="2"/>
  <c r="V34" i="2"/>
  <c r="U34" i="2"/>
  <c r="T34" i="2"/>
  <c r="S34" i="2"/>
  <c r="Q34" i="2"/>
  <c r="P34" i="2"/>
  <c r="O34" i="2"/>
  <c r="N34" i="2"/>
  <c r="M34" i="2"/>
  <c r="L34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AB32" i="2"/>
  <c r="Z32" i="2"/>
  <c r="Y32" i="2"/>
  <c r="X32" i="2"/>
  <c r="W32" i="2"/>
  <c r="V32" i="2"/>
  <c r="U32" i="2"/>
  <c r="T32" i="2"/>
  <c r="S32" i="2"/>
  <c r="Q32" i="2"/>
  <c r="P32" i="2"/>
  <c r="O32" i="2"/>
  <c r="N32" i="2"/>
  <c r="M32" i="2"/>
  <c r="L32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U26" i="2"/>
  <c r="L26" i="2"/>
  <c r="K26" i="2"/>
  <c r="J26" i="2"/>
  <c r="I26" i="2"/>
  <c r="H26" i="2"/>
  <c r="G26" i="2"/>
  <c r="F26" i="2"/>
  <c r="E26" i="2"/>
  <c r="D26" i="2"/>
  <c r="C26" i="2"/>
  <c r="U25" i="2"/>
  <c r="L25" i="2"/>
  <c r="K25" i="2"/>
  <c r="J25" i="2"/>
  <c r="I25" i="2"/>
  <c r="H25" i="2"/>
  <c r="G25" i="2"/>
  <c r="F25" i="2"/>
  <c r="E25" i="2"/>
  <c r="D25" i="2"/>
  <c r="C25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U14" i="2"/>
  <c r="L14" i="2"/>
  <c r="K14" i="2"/>
  <c r="J14" i="2"/>
  <c r="I14" i="2"/>
  <c r="H14" i="2"/>
  <c r="G14" i="2"/>
  <c r="F14" i="2"/>
  <c r="E14" i="2"/>
  <c r="D14" i="2"/>
  <c r="C14" i="2"/>
  <c r="U13" i="2"/>
  <c r="L13" i="2"/>
  <c r="K13" i="2"/>
  <c r="J13" i="2"/>
  <c r="I13" i="2"/>
  <c r="H13" i="2"/>
  <c r="G13" i="2"/>
  <c r="F13" i="2"/>
  <c r="E13" i="2"/>
  <c r="D13" i="2"/>
  <c r="C13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AB5" i="2"/>
  <c r="AA5" i="2"/>
  <c r="Z5" i="2"/>
  <c r="Y5" i="2"/>
  <c r="X5" i="2"/>
  <c r="W5" i="2"/>
  <c r="V5" i="2"/>
  <c r="U5" i="2"/>
  <c r="T5" i="2"/>
  <c r="R5" i="2"/>
  <c r="Q5" i="2"/>
  <c r="P5" i="2"/>
  <c r="O5" i="2"/>
  <c r="N5" i="2"/>
  <c r="M5" i="2"/>
  <c r="L5" i="2"/>
  <c r="U4" i="2"/>
  <c r="L4" i="2"/>
  <c r="R13" i="2" l="1"/>
  <c r="Z13" i="2"/>
  <c r="V26" i="2"/>
  <c r="M25" i="2"/>
  <c r="Y25" i="2"/>
  <c r="T26" i="2"/>
  <c r="AA26" i="2"/>
  <c r="N13" i="2"/>
  <c r="V13" i="2"/>
  <c r="Z26" i="2"/>
  <c r="Q25" i="2"/>
  <c r="P26" i="2"/>
  <c r="X26" i="2"/>
  <c r="W26" i="2"/>
  <c r="O14" i="2"/>
  <c r="S14" i="2"/>
  <c r="W14" i="2"/>
  <c r="AA14" i="2"/>
  <c r="O25" i="2"/>
  <c r="S25" i="2"/>
  <c r="P14" i="2"/>
  <c r="T14" i="2"/>
  <c r="X14" i="2"/>
  <c r="AB14" i="2"/>
  <c r="O13" i="2"/>
  <c r="S13" i="2"/>
  <c r="W13" i="2"/>
  <c r="AA13" i="2"/>
  <c r="N14" i="2"/>
  <c r="R14" i="2"/>
  <c r="V14" i="2"/>
  <c r="Z14" i="2"/>
  <c r="M14" i="2"/>
  <c r="Q14" i="2"/>
  <c r="Y14" i="2"/>
  <c r="P25" i="2"/>
  <c r="T25" i="2"/>
  <c r="X25" i="2"/>
  <c r="AB25" i="2"/>
  <c r="M13" i="2"/>
  <c r="Q13" i="2"/>
  <c r="Y13" i="2"/>
  <c r="Y26" i="2"/>
  <c r="Y38" i="2"/>
  <c r="P37" i="2"/>
  <c r="T37" i="2"/>
  <c r="X37" i="2"/>
  <c r="AB37" i="2"/>
  <c r="O38" i="2"/>
  <c r="S38" i="2"/>
  <c r="V38" i="2"/>
  <c r="Z38" i="2"/>
  <c r="M37" i="2"/>
  <c r="Q37" i="2"/>
  <c r="Y37" i="2"/>
  <c r="W38" i="2"/>
  <c r="AA38" i="2"/>
  <c r="O26" i="2"/>
  <c r="S26" i="2"/>
  <c r="T13" i="2"/>
  <c r="AB13" i="2"/>
  <c r="W25" i="2"/>
  <c r="AA25" i="2"/>
  <c r="M26" i="2"/>
  <c r="Q26" i="2"/>
  <c r="N37" i="2"/>
  <c r="R37" i="2"/>
  <c r="V37" i="2"/>
  <c r="Z37" i="2"/>
  <c r="P38" i="2"/>
  <c r="T38" i="2"/>
  <c r="X38" i="2"/>
  <c r="AB38" i="2"/>
  <c r="N38" i="2"/>
  <c r="P13" i="2"/>
  <c r="X13" i="2"/>
  <c r="N25" i="2"/>
  <c r="R25" i="2"/>
  <c r="V25" i="2"/>
  <c r="Z25" i="2"/>
  <c r="AB26" i="2"/>
  <c r="N26" i="2"/>
  <c r="R26" i="2"/>
  <c r="O37" i="2"/>
  <c r="S37" i="2"/>
  <c r="W37" i="2"/>
  <c r="AA37" i="2"/>
  <c r="M38" i="2"/>
  <c r="Q38" i="2"/>
  <c r="R38" i="2"/>
</calcChain>
</file>

<file path=xl/sharedStrings.xml><?xml version="1.0" encoding="utf-8"?>
<sst xmlns="http://schemas.openxmlformats.org/spreadsheetml/2006/main" count="96" uniqueCount="42">
  <si>
    <t>SD</t>
  </si>
  <si>
    <t>SD: standard deviation</t>
  </si>
  <si>
    <t>Abbreviations:</t>
  </si>
  <si>
    <t xml:space="preserve">thymus </t>
  </si>
  <si>
    <t>body weight*</t>
  </si>
  <si>
    <t>*: body weight of the rat on the day of the dissection</t>
  </si>
  <si>
    <t>Control group</t>
  </si>
  <si>
    <t>High dose group</t>
  </si>
  <si>
    <t>Mean (g)</t>
  </si>
  <si>
    <t>heart</t>
  </si>
  <si>
    <t>liver</t>
  </si>
  <si>
    <t>spleen</t>
  </si>
  <si>
    <t>kidney</t>
  </si>
  <si>
    <t>lung</t>
  </si>
  <si>
    <t>adrenal gland</t>
  </si>
  <si>
    <t>brain</t>
  </si>
  <si>
    <t>A b s o l u t e  o r g a n  w e i g h t s  ( g )</t>
  </si>
  <si>
    <t>relative heart</t>
  </si>
  <si>
    <t>relative thymus</t>
  </si>
  <si>
    <t>relative lung</t>
  </si>
  <si>
    <t>relative liver</t>
  </si>
  <si>
    <t>relative spleen</t>
  </si>
  <si>
    <t>relative kidney</t>
  </si>
  <si>
    <t>relative adrenal gland</t>
  </si>
  <si>
    <t>relative brain</t>
  </si>
  <si>
    <t>R  el a t i v e  o r g a n  w e i g h t s ( t o  b r a i n  w e i g h t)</t>
  </si>
  <si>
    <t>Treatment groups</t>
  </si>
  <si>
    <t>Low dose group</t>
  </si>
  <si>
    <t>R  e l a  t i v e  o  r g a n  w e i g h t s  (t o  1 0 0  g  b o d y  w e i g h t)</t>
  </si>
  <si>
    <t>rel. heart to brain</t>
  </si>
  <si>
    <t>rel. thymus to brain</t>
  </si>
  <si>
    <t>rel. lung to brain</t>
  </si>
  <si>
    <t>rel. liver to brain</t>
  </si>
  <si>
    <t>rel. spleen to brain</t>
  </si>
  <si>
    <t>rel. kidney to brain</t>
  </si>
  <si>
    <t>rel. adrenal gland to brain</t>
  </si>
  <si>
    <t xml:space="preserve">       : p&lt;0,05 versus control</t>
  </si>
  <si>
    <t xml:space="preserve">          : p&lt;0,01 versus control</t>
  </si>
  <si>
    <t>Identification number of animals</t>
  </si>
  <si>
    <r>
      <t>Macroscopic observation of the organs
Control group:</t>
    </r>
    <r>
      <rPr>
        <sz val="11"/>
        <color theme="1"/>
        <rFont val="Calibri"/>
        <family val="2"/>
        <charset val="238"/>
        <scheme val="minor"/>
      </rPr>
      <t xml:space="preserve"> No alteration found in any organ.
</t>
    </r>
    <r>
      <rPr>
        <b/>
        <sz val="11"/>
        <color theme="1"/>
        <rFont val="Calibri"/>
        <family val="2"/>
        <charset val="238"/>
        <scheme val="minor"/>
      </rPr>
      <t xml:space="preserve">Low dose group: </t>
    </r>
    <r>
      <rPr>
        <sz val="11"/>
        <color theme="1"/>
        <rFont val="Calibri"/>
        <family val="2"/>
        <charset val="238"/>
        <scheme val="minor"/>
      </rPr>
      <t xml:space="preserve">No alteratio found in any organ.
</t>
    </r>
    <r>
      <rPr>
        <b/>
        <sz val="11"/>
        <color theme="1"/>
        <rFont val="Calibri"/>
        <family val="2"/>
        <charset val="238"/>
        <scheme val="minor"/>
      </rPr>
      <t xml:space="preserve">High dose group: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Rat No. 20: </t>
    </r>
    <r>
      <rPr>
        <sz val="11"/>
        <color theme="1"/>
        <rFont val="Calibri"/>
        <family val="2"/>
        <charset val="238"/>
        <scheme val="minor"/>
      </rPr>
      <t xml:space="preserve">right kidney is extremely enlarged, filled with fluid. Right adrenal is visibly smaller than normal. The whole kidney was sent to histopathologist.
</t>
    </r>
    <r>
      <rPr>
        <b/>
        <sz val="11"/>
        <color theme="1"/>
        <rFont val="Calibri"/>
        <family val="2"/>
        <charset val="238"/>
        <scheme val="minor"/>
      </rPr>
      <t>Rat No. 22:</t>
    </r>
    <r>
      <rPr>
        <sz val="11"/>
        <color theme="1"/>
        <rFont val="Calibri"/>
        <family val="2"/>
        <charset val="238"/>
        <scheme val="minor"/>
      </rPr>
      <t xml:space="preserve"> both kidneys are extremely enlarged, filled with fluid. Diameters are approximately is 4 cm. Cortex or medulla is not distinguishable. The whole kidneys were sent to histopathologist.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</si>
  <si>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For statistical analysis of the kidney data of two animals  (identification number 20 and 22) were excluded.</t>
  </si>
  <si>
    <t>S6 - Absolute and relative organ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</si>
</sst>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6" fillId="0" borderId="0" xfId="0" applyFont="1"/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0" borderId="0" xfId="0" applyFont="1"/>
    <xf numFmtId="164" fontId="2" fillId="4" borderId="0" xfId="1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/>
    </xf>
    <xf numFmtId="164" fontId="2" fillId="4" borderId="5" xfId="1" applyNumberFormat="1" applyFont="1" applyFill="1" applyBorder="1" applyAlignment="1">
      <alignment horizontal="center" vertical="center"/>
    </xf>
    <xf numFmtId="164" fontId="2" fillId="4" borderId="6" xfId="1" applyNumberFormat="1" applyFont="1" applyFill="1" applyBorder="1" applyAlignment="1">
      <alignment horizontal="center" vertical="center"/>
    </xf>
    <xf numFmtId="164" fontId="2" fillId="4" borderId="12" xfId="1" applyNumberFormat="1" applyFont="1" applyFill="1" applyBorder="1" applyAlignment="1">
      <alignment horizontal="center" vertical="center"/>
    </xf>
    <xf numFmtId="164" fontId="2" fillId="4" borderId="10" xfId="1" applyNumberFormat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center"/>
    </xf>
    <xf numFmtId="1" fontId="2" fillId="4" borderId="3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0" fontId="11" fillId="0" borderId="0" xfId="0" applyFont="1"/>
    <xf numFmtId="1" fontId="5" fillId="2" borderId="1" xfId="1" applyNumberFormat="1" applyFont="1" applyFill="1" applyBorder="1" applyAlignment="1">
      <alignment horizontal="center" vertical="center"/>
    </xf>
    <xf numFmtId="1" fontId="5" fillId="3" borderId="3" xfId="1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4" fillId="3" borderId="8" xfId="1" applyNumberFormat="1" applyFont="1" applyFill="1" applyBorder="1" applyAlignment="1">
      <alignment horizontal="center" vertical="center"/>
    </xf>
    <xf numFmtId="1" fontId="4" fillId="3" borderId="9" xfId="1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" fontId="7" fillId="3" borderId="5" xfId="1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64" fontId="7" fillId="3" borderId="22" xfId="1" applyNumberFormat="1" applyFont="1" applyFill="1" applyBorder="1" applyAlignment="1">
      <alignment horizontal="center" vertical="center"/>
    </xf>
    <xf numFmtId="164" fontId="2" fillId="4" borderId="13" xfId="1" applyNumberFormat="1" applyFont="1" applyFill="1" applyBorder="1" applyAlignment="1">
      <alignment horizontal="center" vertical="center"/>
    </xf>
    <xf numFmtId="164" fontId="2" fillId="4" borderId="15" xfId="1" applyNumberFormat="1" applyFont="1" applyFill="1" applyBorder="1" applyAlignment="1">
      <alignment horizontal="center" vertical="center"/>
    </xf>
    <xf numFmtId="164" fontId="2" fillId="4" borderId="22" xfId="1" applyNumberFormat="1" applyFont="1" applyFill="1" applyBorder="1" applyAlignment="1">
      <alignment horizontal="center" vertical="center"/>
    </xf>
    <xf numFmtId="164" fontId="7" fillId="3" borderId="19" xfId="1" applyNumberFormat="1" applyFont="1" applyFill="1" applyBorder="1" applyAlignment="1">
      <alignment horizontal="center" vertical="center"/>
    </xf>
    <xf numFmtId="164" fontId="2" fillId="4" borderId="24" xfId="1" applyNumberFormat="1" applyFont="1" applyFill="1" applyBorder="1" applyAlignment="1">
      <alignment horizontal="center" vertical="center"/>
    </xf>
    <xf numFmtId="164" fontId="2" fillId="4" borderId="17" xfId="1" applyNumberFormat="1" applyFont="1" applyFill="1" applyBorder="1" applyAlignment="1">
      <alignment horizontal="center" vertical="center"/>
    </xf>
    <xf numFmtId="164" fontId="2" fillId="4" borderId="19" xfId="1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2" fillId="4" borderId="23" xfId="1" applyNumberFormat="1" applyFont="1" applyFill="1" applyBorder="1" applyAlignment="1">
      <alignment horizontal="center" vertical="center"/>
    </xf>
    <xf numFmtId="164" fontId="2" fillId="4" borderId="18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0" borderId="26" xfId="0" applyFont="1" applyBorder="1"/>
    <xf numFmtId="0" fontId="12" fillId="0" borderId="0" xfId="0" applyFont="1"/>
    <xf numFmtId="164" fontId="8" fillId="3" borderId="5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23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164" fontId="5" fillId="3" borderId="15" xfId="1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164" fontId="4" fillId="3" borderId="20" xfId="1" applyNumberFormat="1" applyFont="1" applyFill="1" applyBorder="1" applyAlignment="1">
      <alignment horizontal="center" vertical="center" textRotation="90"/>
    </xf>
    <xf numFmtId="164" fontId="4" fillId="3" borderId="21" xfId="1" applyNumberFormat="1" applyFont="1" applyFill="1" applyBorder="1" applyAlignment="1">
      <alignment horizontal="center" vertical="center" textRotation="90"/>
    </xf>
    <xf numFmtId="164" fontId="4" fillId="3" borderId="10" xfId="1" applyNumberFormat="1" applyFont="1" applyFill="1" applyBorder="1" applyAlignment="1">
      <alignment horizontal="center" vertical="center" textRotation="90"/>
    </xf>
    <xf numFmtId="164" fontId="2" fillId="3" borderId="21" xfId="1" applyNumberFormat="1" applyFont="1" applyFill="1" applyBorder="1" applyAlignment="1">
      <alignment horizontal="center" vertical="center" textRotation="90"/>
    </xf>
    <xf numFmtId="164" fontId="2" fillId="3" borderId="10" xfId="1" applyNumberFormat="1" applyFont="1" applyFill="1" applyBorder="1" applyAlignment="1">
      <alignment horizontal="center" vertical="center" textRotation="90"/>
    </xf>
    <xf numFmtId="0" fontId="13" fillId="3" borderId="25" xfId="0" applyFont="1" applyFill="1" applyBorder="1" applyAlignment="1">
      <alignment horizontal="center"/>
    </xf>
  </cellXfs>
  <cellStyles count="2">
    <cellStyle name="Normál" xfId="0" builtinId="0"/>
    <cellStyle name="Normál_Szervtömegek_he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93133</xdr:colOff>
      <xdr:row>43</xdr:row>
      <xdr:rowOff>46567</xdr:rowOff>
    </xdr:from>
    <xdr:to>
      <xdr:col>0</xdr:col>
      <xdr:colOff>201133</xdr:colOff>
      <xdr:row>43</xdr:row>
      <xdr:rowOff>149275</xdr:rowOff>
    </xdr:to>
    <xdr:sp macro="" textlink="">
      <xdr:nvSpPr>
        <xdr:cNvPr id="2" name="Ötágú csillag 1"/>
        <xdr:cNvSpPr/>
      </xdr:nvSpPr>
      <xdr:spPr>
        <a:xfrm>
          <a:off x="93133" y="7399867"/>
          <a:ext cx="108000" cy="102708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809625</xdr:colOff>
      <xdr:row>24</xdr:row>
      <xdr:rowOff>19050</xdr:rowOff>
    </xdr:from>
    <xdr:to>
      <xdr:col>15</xdr:col>
      <xdr:colOff>936675</xdr:colOff>
      <xdr:row>24</xdr:row>
      <xdr:rowOff>127050</xdr:rowOff>
    </xdr:to>
    <xdr:sp macro="" textlink="">
      <xdr:nvSpPr>
        <xdr:cNvPr id="3" name="Ötágú csillag 2"/>
        <xdr:cNvSpPr/>
      </xdr:nvSpPr>
      <xdr:spPr>
        <a:xfrm>
          <a:off x="12687300" y="4067175"/>
          <a:ext cx="127050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790575</xdr:colOff>
      <xdr:row>36</xdr:row>
      <xdr:rowOff>0</xdr:rowOff>
    </xdr:from>
    <xdr:to>
      <xdr:col>15</xdr:col>
      <xdr:colOff>898575</xdr:colOff>
      <xdr:row>36</xdr:row>
      <xdr:rowOff>108000</xdr:rowOff>
    </xdr:to>
    <xdr:sp macro="" textlink="">
      <xdr:nvSpPr>
        <xdr:cNvPr id="4" name="Ötágú csillag 3"/>
        <xdr:cNvSpPr/>
      </xdr:nvSpPr>
      <xdr:spPr>
        <a:xfrm>
          <a:off x="12668250" y="6257925"/>
          <a:ext cx="108000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904875</xdr:colOff>
      <xdr:row>36</xdr:row>
      <xdr:rowOff>0</xdr:rowOff>
    </xdr:from>
    <xdr:to>
      <xdr:col>15</xdr:col>
      <xdr:colOff>1041450</xdr:colOff>
      <xdr:row>36</xdr:row>
      <xdr:rowOff>108000</xdr:rowOff>
    </xdr:to>
    <xdr:sp macro="" textlink="">
      <xdr:nvSpPr>
        <xdr:cNvPr id="5" name="Ötágú csillag 4"/>
        <xdr:cNvSpPr/>
      </xdr:nvSpPr>
      <xdr:spPr>
        <a:xfrm>
          <a:off x="12782550" y="6257925"/>
          <a:ext cx="136575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66675</xdr:colOff>
      <xdr:row>44</xdr:row>
      <xdr:rowOff>47625</xdr:rowOff>
    </xdr:from>
    <xdr:to>
      <xdr:col>0</xdr:col>
      <xdr:colOff>174675</xdr:colOff>
      <xdr:row>44</xdr:row>
      <xdr:rowOff>155625</xdr:rowOff>
    </xdr:to>
    <xdr:sp macro="" textlink="">
      <xdr:nvSpPr>
        <xdr:cNvPr id="6" name="Ötágú csillag 5"/>
        <xdr:cNvSpPr/>
      </xdr:nvSpPr>
      <xdr:spPr>
        <a:xfrm>
          <a:off x="66675" y="7581900"/>
          <a:ext cx="108000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190500</xdr:colOff>
      <xdr:row>44</xdr:row>
      <xdr:rowOff>47625</xdr:rowOff>
    </xdr:from>
    <xdr:to>
      <xdr:col>0</xdr:col>
      <xdr:colOff>298500</xdr:colOff>
      <xdr:row>44</xdr:row>
      <xdr:rowOff>155625</xdr:rowOff>
    </xdr:to>
    <xdr:sp macro="" textlink="">
      <xdr:nvSpPr>
        <xdr:cNvPr id="7" name="Ötágú csillag 6"/>
        <xdr:cNvSpPr/>
      </xdr:nvSpPr>
      <xdr:spPr>
        <a:xfrm>
          <a:off x="190500" y="7581900"/>
          <a:ext cx="108000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828675</xdr:colOff>
      <xdr:row>24</xdr:row>
      <xdr:rowOff>19050</xdr:rowOff>
    </xdr:from>
    <xdr:to>
      <xdr:col>19</xdr:col>
      <xdr:colOff>955725</xdr:colOff>
      <xdr:row>24</xdr:row>
      <xdr:rowOff>127050</xdr:rowOff>
    </xdr:to>
    <xdr:sp macro="" textlink="">
      <xdr:nvSpPr>
        <xdr:cNvPr id="8" name="Ötágú csillag 7"/>
        <xdr:cNvSpPr/>
      </xdr:nvSpPr>
      <xdr:spPr>
        <a:xfrm>
          <a:off x="17468850" y="4067175"/>
          <a:ext cx="127050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809625</xdr:colOff>
      <xdr:row>36</xdr:row>
      <xdr:rowOff>9525</xdr:rowOff>
    </xdr:from>
    <xdr:to>
      <xdr:col>19</xdr:col>
      <xdr:colOff>936675</xdr:colOff>
      <xdr:row>36</xdr:row>
      <xdr:rowOff>117525</xdr:rowOff>
    </xdr:to>
    <xdr:sp macro="" textlink="">
      <xdr:nvSpPr>
        <xdr:cNvPr id="9" name="Ötágú csillag 8"/>
        <xdr:cNvSpPr/>
      </xdr:nvSpPr>
      <xdr:spPr>
        <a:xfrm>
          <a:off x="17449800" y="6267450"/>
          <a:ext cx="127050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828675</xdr:colOff>
      <xdr:row>24</xdr:row>
      <xdr:rowOff>9525</xdr:rowOff>
    </xdr:from>
    <xdr:to>
      <xdr:col>24</xdr:col>
      <xdr:colOff>936675</xdr:colOff>
      <xdr:row>24</xdr:row>
      <xdr:rowOff>117525</xdr:rowOff>
    </xdr:to>
    <xdr:sp macro="" textlink="">
      <xdr:nvSpPr>
        <xdr:cNvPr id="10" name="Ötágú csillag 9"/>
        <xdr:cNvSpPr/>
      </xdr:nvSpPr>
      <xdr:spPr>
        <a:xfrm>
          <a:off x="22983825" y="4057650"/>
          <a:ext cx="108000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952500</xdr:colOff>
      <xdr:row>24</xdr:row>
      <xdr:rowOff>9525</xdr:rowOff>
    </xdr:from>
    <xdr:to>
      <xdr:col>24</xdr:col>
      <xdr:colOff>1060500</xdr:colOff>
      <xdr:row>24</xdr:row>
      <xdr:rowOff>117525</xdr:rowOff>
    </xdr:to>
    <xdr:sp macro="" textlink="">
      <xdr:nvSpPr>
        <xdr:cNvPr id="11" name="Ötágú csillag 10"/>
        <xdr:cNvSpPr/>
      </xdr:nvSpPr>
      <xdr:spPr>
        <a:xfrm>
          <a:off x="23107650" y="4057650"/>
          <a:ext cx="108000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933450</xdr:colOff>
      <xdr:row>36</xdr:row>
      <xdr:rowOff>0</xdr:rowOff>
    </xdr:from>
    <xdr:to>
      <xdr:col>24</xdr:col>
      <xdr:colOff>1041450</xdr:colOff>
      <xdr:row>36</xdr:row>
      <xdr:rowOff>108000</xdr:rowOff>
    </xdr:to>
    <xdr:sp macro="" textlink="">
      <xdr:nvSpPr>
        <xdr:cNvPr id="12" name="Ötágú csillag 11"/>
        <xdr:cNvSpPr/>
      </xdr:nvSpPr>
      <xdr:spPr>
        <a:xfrm>
          <a:off x="23088600" y="6257925"/>
          <a:ext cx="108000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819150</xdr:colOff>
      <xdr:row>36</xdr:row>
      <xdr:rowOff>0</xdr:rowOff>
    </xdr:from>
    <xdr:to>
      <xdr:col>24</xdr:col>
      <xdr:colOff>927150</xdr:colOff>
      <xdr:row>36</xdr:row>
      <xdr:rowOff>108000</xdr:rowOff>
    </xdr:to>
    <xdr:sp macro="" textlink="">
      <xdr:nvSpPr>
        <xdr:cNvPr id="14" name="Ötágú csillag 13"/>
        <xdr:cNvSpPr/>
      </xdr:nvSpPr>
      <xdr:spPr>
        <a:xfrm>
          <a:off x="22974300" y="6257925"/>
          <a:ext cx="108000" cy="108000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18.5703125" customWidth="1"/>
    <col min="2" max="2" width="13.140625" customWidth="1"/>
    <col min="3" max="11" width="15.7109375" customWidth="1"/>
    <col min="12" max="12" width="13.85546875" customWidth="1"/>
    <col min="13" max="20" width="17.28515625" customWidth="1"/>
    <col min="21" max="21" width="13.7109375" customWidth="1"/>
    <col min="22" max="28" width="18" customWidth="1"/>
  </cols>
  <sheetData>
    <row r="1" spans="1:28" s="67" customFormat="1" ht="26.25" x14ac:dyDescent="0.4">
      <c r="A1" s="68" t="s">
        <v>41</v>
      </c>
      <c r="B1" s="68"/>
      <c r="C1" s="68"/>
      <c r="D1" s="68"/>
      <c r="E1" s="68"/>
      <c r="F1" s="68"/>
      <c r="G1" s="68"/>
    </row>
    <row r="3" spans="1:28" s="1" customFormat="1" x14ac:dyDescent="0.25">
      <c r="D3" s="70" t="s">
        <v>16</v>
      </c>
      <c r="E3" s="71"/>
      <c r="F3" s="71"/>
      <c r="G3" s="71"/>
      <c r="H3" s="71"/>
      <c r="I3" s="71"/>
      <c r="J3" s="71"/>
      <c r="K3" s="71"/>
      <c r="L3" s="56"/>
      <c r="M3" s="71" t="s">
        <v>28</v>
      </c>
      <c r="N3" s="71"/>
      <c r="O3" s="71"/>
      <c r="P3" s="71"/>
      <c r="Q3" s="71"/>
      <c r="R3" s="71"/>
      <c r="S3" s="71"/>
      <c r="T3" s="78"/>
      <c r="V3" s="70" t="s">
        <v>25</v>
      </c>
      <c r="W3" s="71"/>
      <c r="X3" s="71"/>
      <c r="Y3" s="71"/>
      <c r="Z3" s="71"/>
      <c r="AA3" s="71"/>
      <c r="AB3" s="72"/>
    </row>
    <row r="4" spans="1:28" s="20" customFormat="1" ht="48.75" customHeight="1" thickBot="1" x14ac:dyDescent="0.25">
      <c r="A4" s="27" t="s">
        <v>26</v>
      </c>
      <c r="B4" s="29" t="s">
        <v>38</v>
      </c>
      <c r="C4" s="19" t="s">
        <v>4</v>
      </c>
      <c r="D4" s="19" t="s">
        <v>9</v>
      </c>
      <c r="E4" s="19" t="s">
        <v>3</v>
      </c>
      <c r="F4" s="19" t="s">
        <v>13</v>
      </c>
      <c r="G4" s="19" t="s">
        <v>10</v>
      </c>
      <c r="H4" s="19" t="s">
        <v>11</v>
      </c>
      <c r="I4" s="19" t="s">
        <v>12</v>
      </c>
      <c r="J4" s="30" t="s">
        <v>14</v>
      </c>
      <c r="K4" s="39" t="s">
        <v>15</v>
      </c>
      <c r="L4" s="47" t="str">
        <f t="shared" ref="L4:L14" si="0">B4</f>
        <v>Identification number of animals</v>
      </c>
      <c r="M4" s="43" t="s">
        <v>17</v>
      </c>
      <c r="N4" s="19" t="s">
        <v>18</v>
      </c>
      <c r="O4" s="19" t="s">
        <v>19</v>
      </c>
      <c r="P4" s="19" t="s">
        <v>20</v>
      </c>
      <c r="Q4" s="19" t="s">
        <v>21</v>
      </c>
      <c r="R4" s="19" t="s">
        <v>22</v>
      </c>
      <c r="S4" s="26" t="s">
        <v>23</v>
      </c>
      <c r="T4" s="37" t="s">
        <v>24</v>
      </c>
      <c r="U4" s="31" t="str">
        <f t="shared" ref="U4:U14" si="1">B4</f>
        <v>Identification number of animals</v>
      </c>
      <c r="V4" s="19" t="s">
        <v>29</v>
      </c>
      <c r="W4" s="19" t="s">
        <v>30</v>
      </c>
      <c r="X4" s="19" t="s">
        <v>31</v>
      </c>
      <c r="Y4" s="19" t="s">
        <v>32</v>
      </c>
      <c r="Z4" s="19" t="s">
        <v>33</v>
      </c>
      <c r="AA4" s="19" t="s">
        <v>34</v>
      </c>
      <c r="AB4" s="58" t="s">
        <v>35</v>
      </c>
    </row>
    <row r="5" spans="1:28" ht="15.75" thickTop="1" x14ac:dyDescent="0.25">
      <c r="A5" s="73" t="s">
        <v>6</v>
      </c>
      <c r="B5" s="23">
        <v>1</v>
      </c>
      <c r="C5" s="13">
        <v>348</v>
      </c>
      <c r="D5" s="11">
        <v>0.81369999999999998</v>
      </c>
      <c r="E5" s="11">
        <v>0.39200000000000002</v>
      </c>
      <c r="F5" s="11">
        <v>1.236</v>
      </c>
      <c r="G5" s="11">
        <v>13.089</v>
      </c>
      <c r="H5" s="11">
        <v>0.90059999999999996</v>
      </c>
      <c r="I5" s="11">
        <v>1.9205000000000001</v>
      </c>
      <c r="J5" s="11">
        <v>5.1999999999999998E-2</v>
      </c>
      <c r="K5" s="40">
        <v>1.9917</v>
      </c>
      <c r="L5" s="48">
        <f t="shared" si="0"/>
        <v>1</v>
      </c>
      <c r="M5" s="44">
        <f>100*D5/C5</f>
        <v>0.23382183908045978</v>
      </c>
      <c r="N5" s="11">
        <f t="shared" ref="N5:N12" si="2">100*E5/C5</f>
        <v>0.11264367816091955</v>
      </c>
      <c r="O5" s="11">
        <f t="shared" ref="O5:O12" si="3">100*F5/C5</f>
        <v>0.35517241379310344</v>
      </c>
      <c r="P5" s="11">
        <f t="shared" ref="P5:P12" si="4">100*G5/C5</f>
        <v>3.7612068965517245</v>
      </c>
      <c r="Q5" s="11">
        <f t="shared" ref="Q5:Q12" si="5">100*H5/C5</f>
        <v>0.25879310344827589</v>
      </c>
      <c r="R5" s="11">
        <f t="shared" ref="R5:R12" si="6">100*I5/C5</f>
        <v>0.55186781609195401</v>
      </c>
      <c r="S5" s="11">
        <f t="shared" ref="S5:S12" si="7">100*J5/C5</f>
        <v>1.4942528735632184E-2</v>
      </c>
      <c r="T5" s="12">
        <f t="shared" ref="T5:T12" si="8">100*K5/C5</f>
        <v>0.57232758620689661</v>
      </c>
      <c r="U5" s="32">
        <f t="shared" si="1"/>
        <v>1</v>
      </c>
      <c r="V5" s="11">
        <f>D5/K5</f>
        <v>0.4085454636742481</v>
      </c>
      <c r="W5" s="11">
        <f>E5/K5</f>
        <v>0.19681678967716021</v>
      </c>
      <c r="X5" s="11">
        <f t="shared" ref="X5:X12" si="9">F5/K5</f>
        <v>0.62057538785961741</v>
      </c>
      <c r="Y5" s="11">
        <f t="shared" ref="Y5:Y12" si="10">G5/K5</f>
        <v>6.5717728573580363</v>
      </c>
      <c r="Z5" s="11">
        <f>H5/K5</f>
        <v>0.45217653261033286</v>
      </c>
      <c r="AA5" s="11">
        <f>I5/K5</f>
        <v>0.96425164432394439</v>
      </c>
      <c r="AB5" s="12">
        <f>J5/K5</f>
        <v>2.6108349651051865E-2</v>
      </c>
    </row>
    <row r="6" spans="1:28" x14ac:dyDescent="0.25">
      <c r="A6" s="74"/>
      <c r="B6" s="3">
        <v>2</v>
      </c>
      <c r="C6" s="14">
        <v>406</v>
      </c>
      <c r="D6" s="7">
        <v>0.98029999999999995</v>
      </c>
      <c r="E6" s="7">
        <v>0.48880000000000001</v>
      </c>
      <c r="F6" s="7">
        <v>1.3133999999999999</v>
      </c>
      <c r="G6" s="7">
        <v>15.4117</v>
      </c>
      <c r="H6" s="7">
        <v>0.83199999999999996</v>
      </c>
      <c r="I6" s="7">
        <v>2.5137</v>
      </c>
      <c r="J6" s="7">
        <v>6.3500000000000001E-2</v>
      </c>
      <c r="K6" s="41">
        <v>2.1421000000000001</v>
      </c>
      <c r="L6" s="49">
        <f t="shared" si="0"/>
        <v>2</v>
      </c>
      <c r="M6" s="45">
        <f t="shared" ref="M6:M12" si="11">100*D6/C6</f>
        <v>0.24145320197044334</v>
      </c>
      <c r="N6" s="7">
        <f t="shared" si="2"/>
        <v>0.12039408866995074</v>
      </c>
      <c r="O6" s="7">
        <f t="shared" si="3"/>
        <v>0.32349753694581279</v>
      </c>
      <c r="P6" s="7">
        <f t="shared" si="4"/>
        <v>3.7959852216748771</v>
      </c>
      <c r="Q6" s="7">
        <f t="shared" si="5"/>
        <v>0.20492610837438424</v>
      </c>
      <c r="R6" s="7">
        <f t="shared" si="6"/>
        <v>0.61913793103448278</v>
      </c>
      <c r="S6" s="7">
        <f t="shared" si="7"/>
        <v>1.5640394088669948E-2</v>
      </c>
      <c r="T6" s="8">
        <f t="shared" si="8"/>
        <v>0.52761083743842363</v>
      </c>
      <c r="U6" s="33">
        <f t="shared" si="1"/>
        <v>2</v>
      </c>
      <c r="V6" s="7">
        <f t="shared" ref="V6:V12" si="12">D6/K6</f>
        <v>0.45763503104430225</v>
      </c>
      <c r="W6" s="7">
        <f t="shared" ref="W6:W12" si="13">E6/K6</f>
        <v>0.22818729284347136</v>
      </c>
      <c r="X6" s="7">
        <f t="shared" si="9"/>
        <v>0.61313664161337</v>
      </c>
      <c r="Y6" s="7">
        <f t="shared" si="10"/>
        <v>7.1946687829699822</v>
      </c>
      <c r="Z6" s="7">
        <f t="shared" ref="Z6:Z12" si="14">H6/K6</f>
        <v>0.38840390271229164</v>
      </c>
      <c r="AA6" s="7">
        <f t="shared" ref="AA6:AA12" si="15">I6/K6</f>
        <v>1.173474627701788</v>
      </c>
      <c r="AB6" s="8">
        <f t="shared" ref="AB6:AB12" si="16">J6/K6</f>
        <v>2.9643807478642453E-2</v>
      </c>
    </row>
    <row r="7" spans="1:28" x14ac:dyDescent="0.25">
      <c r="A7" s="74"/>
      <c r="B7" s="3">
        <v>3</v>
      </c>
      <c r="C7" s="14">
        <v>383</v>
      </c>
      <c r="D7" s="7">
        <v>0.97970000000000002</v>
      </c>
      <c r="E7" s="7">
        <v>0.34520000000000001</v>
      </c>
      <c r="F7" s="7">
        <v>1.3794</v>
      </c>
      <c r="G7" s="7">
        <v>15.867000000000001</v>
      </c>
      <c r="H7" s="7">
        <v>0.95730000000000004</v>
      </c>
      <c r="I7" s="7">
        <v>2.2134999999999998</v>
      </c>
      <c r="J7" s="7">
        <v>6.1100000000000002E-2</v>
      </c>
      <c r="K7" s="41">
        <v>2.0562999999999998</v>
      </c>
      <c r="L7" s="49">
        <f t="shared" si="0"/>
        <v>3</v>
      </c>
      <c r="M7" s="45">
        <f t="shared" si="11"/>
        <v>0.2557963446475196</v>
      </c>
      <c r="N7" s="7">
        <f t="shared" si="2"/>
        <v>9.0130548302872066E-2</v>
      </c>
      <c r="O7" s="7">
        <f t="shared" si="3"/>
        <v>0.36015665796344648</v>
      </c>
      <c r="P7" s="7">
        <f t="shared" si="4"/>
        <v>4.1428198433420365</v>
      </c>
      <c r="Q7" s="7">
        <f t="shared" si="5"/>
        <v>0.24994778067885118</v>
      </c>
      <c r="R7" s="7">
        <f t="shared" si="6"/>
        <v>0.57793733681462134</v>
      </c>
      <c r="S7" s="7">
        <f t="shared" si="7"/>
        <v>1.595300261096606E-2</v>
      </c>
      <c r="T7" s="8">
        <f t="shared" si="8"/>
        <v>0.53689295039164486</v>
      </c>
      <c r="U7" s="33">
        <f t="shared" si="1"/>
        <v>3</v>
      </c>
      <c r="V7" s="7">
        <f t="shared" si="12"/>
        <v>0.47643826289938246</v>
      </c>
      <c r="W7" s="7">
        <f t="shared" si="13"/>
        <v>0.16787433740213006</v>
      </c>
      <c r="X7" s="7">
        <f t="shared" si="9"/>
        <v>0.67081651509993678</v>
      </c>
      <c r="Y7" s="7">
        <f t="shared" si="10"/>
        <v>7.7162865340660423</v>
      </c>
      <c r="Z7" s="7">
        <f t="shared" si="14"/>
        <v>0.4655449107620484</v>
      </c>
      <c r="AA7" s="7">
        <f t="shared" si="15"/>
        <v>1.0764479891066479</v>
      </c>
      <c r="AB7" s="8">
        <f t="shared" si="16"/>
        <v>2.971356319603171E-2</v>
      </c>
    </row>
    <row r="8" spans="1:28" x14ac:dyDescent="0.25">
      <c r="A8" s="74"/>
      <c r="B8" s="3">
        <v>4</v>
      </c>
      <c r="C8" s="14">
        <v>376</v>
      </c>
      <c r="D8" s="7">
        <v>0.92369999999999997</v>
      </c>
      <c r="E8" s="7">
        <v>0.51590000000000003</v>
      </c>
      <c r="F8" s="7">
        <v>1.3494999999999999</v>
      </c>
      <c r="G8" s="7">
        <v>14.5062</v>
      </c>
      <c r="H8" s="7">
        <v>0.78169999999999995</v>
      </c>
      <c r="I8" s="7">
        <v>2.1002000000000001</v>
      </c>
      <c r="J8" s="7">
        <v>4.9500000000000002E-2</v>
      </c>
      <c r="K8" s="41">
        <v>2.0802</v>
      </c>
      <c r="L8" s="49">
        <f t="shared" si="0"/>
        <v>4</v>
      </c>
      <c r="M8" s="45">
        <f t="shared" si="11"/>
        <v>0.24566489361702126</v>
      </c>
      <c r="N8" s="7">
        <f t="shared" si="2"/>
        <v>0.13720744680851066</v>
      </c>
      <c r="O8" s="7">
        <f t="shared" si="3"/>
        <v>0.35890957446808508</v>
      </c>
      <c r="P8" s="7">
        <f t="shared" si="4"/>
        <v>3.8580319148936169</v>
      </c>
      <c r="Q8" s="7">
        <f t="shared" si="5"/>
        <v>0.20789893617021277</v>
      </c>
      <c r="R8" s="7">
        <f t="shared" si="6"/>
        <v>0.55856382978723407</v>
      </c>
      <c r="S8" s="7">
        <f t="shared" si="7"/>
        <v>1.3164893617021277E-2</v>
      </c>
      <c r="T8" s="8">
        <f t="shared" si="8"/>
        <v>0.55324468085106382</v>
      </c>
      <c r="U8" s="33">
        <f t="shared" si="1"/>
        <v>4</v>
      </c>
      <c r="V8" s="7">
        <f t="shared" si="12"/>
        <v>0.44404384193827512</v>
      </c>
      <c r="W8" s="7">
        <f t="shared" si="13"/>
        <v>0.24800499951927699</v>
      </c>
      <c r="X8" s="7">
        <f t="shared" si="9"/>
        <v>0.6487356984905297</v>
      </c>
      <c r="Y8" s="7">
        <f t="shared" si="10"/>
        <v>6.9734640899913467</v>
      </c>
      <c r="Z8" s="7">
        <f t="shared" si="14"/>
        <v>0.37578117488703006</v>
      </c>
      <c r="AA8" s="7">
        <f t="shared" si="15"/>
        <v>1.0096144601480628</v>
      </c>
      <c r="AB8" s="8">
        <f t="shared" si="16"/>
        <v>2.3795788866455149E-2</v>
      </c>
    </row>
    <row r="9" spans="1:28" x14ac:dyDescent="0.25">
      <c r="A9" s="74"/>
      <c r="B9" s="3">
        <v>5</v>
      </c>
      <c r="C9" s="14">
        <v>358</v>
      </c>
      <c r="D9" s="7">
        <v>0.87880000000000003</v>
      </c>
      <c r="E9" s="7">
        <v>0.37990000000000002</v>
      </c>
      <c r="F9" s="7">
        <v>1.3573</v>
      </c>
      <c r="G9" s="7">
        <v>13.825699999999999</v>
      </c>
      <c r="H9" s="7">
        <v>0.57509999999999994</v>
      </c>
      <c r="I9" s="7">
        <v>2.0560999999999998</v>
      </c>
      <c r="J9" s="7">
        <v>5.4100000000000002E-2</v>
      </c>
      <c r="K9" s="41">
        <v>1.8520000000000001</v>
      </c>
      <c r="L9" s="49">
        <f t="shared" si="0"/>
        <v>5</v>
      </c>
      <c r="M9" s="45">
        <f t="shared" si="11"/>
        <v>0.24547486033519553</v>
      </c>
      <c r="N9" s="7">
        <f t="shared" si="2"/>
        <v>0.1061173184357542</v>
      </c>
      <c r="O9" s="7">
        <f t="shared" si="3"/>
        <v>0.37913407821229045</v>
      </c>
      <c r="P9" s="7">
        <f t="shared" si="4"/>
        <v>3.861927374301676</v>
      </c>
      <c r="Q9" s="7">
        <f t="shared" si="5"/>
        <v>0.16064245810055863</v>
      </c>
      <c r="R9" s="7">
        <f t="shared" si="6"/>
        <v>0.57432960893854745</v>
      </c>
      <c r="S9" s="7">
        <f t="shared" si="7"/>
        <v>1.5111731843575419E-2</v>
      </c>
      <c r="T9" s="8">
        <f t="shared" si="8"/>
        <v>0.51731843575419001</v>
      </c>
      <c r="U9" s="33">
        <f t="shared" si="1"/>
        <v>5</v>
      </c>
      <c r="V9" s="7">
        <f t="shared" si="12"/>
        <v>0.47451403887688987</v>
      </c>
      <c r="W9" s="7">
        <f t="shared" si="13"/>
        <v>0.20512958963282937</v>
      </c>
      <c r="X9" s="7">
        <f t="shared" si="9"/>
        <v>0.7328833693304535</v>
      </c>
      <c r="Y9" s="7">
        <f t="shared" si="10"/>
        <v>7.4652807775377967</v>
      </c>
      <c r="Z9" s="7">
        <f t="shared" si="14"/>
        <v>0.31052915766738659</v>
      </c>
      <c r="AA9" s="7">
        <f t="shared" si="15"/>
        <v>1.1102051835853131</v>
      </c>
      <c r="AB9" s="8">
        <f t="shared" si="16"/>
        <v>2.9211663066954642E-2</v>
      </c>
    </row>
    <row r="10" spans="1:28" x14ac:dyDescent="0.25">
      <c r="A10" s="74"/>
      <c r="B10" s="3">
        <v>6</v>
      </c>
      <c r="C10" s="14">
        <v>397</v>
      </c>
      <c r="D10" s="7">
        <v>1.0296000000000001</v>
      </c>
      <c r="E10" s="7">
        <v>0.31190000000000001</v>
      </c>
      <c r="F10" s="7">
        <v>1.3264</v>
      </c>
      <c r="G10" s="7">
        <v>15.784000000000001</v>
      </c>
      <c r="H10" s="7">
        <v>0.82210000000000005</v>
      </c>
      <c r="I10" s="7">
        <v>2.8936999999999999</v>
      </c>
      <c r="J10" s="7">
        <v>5.79E-2</v>
      </c>
      <c r="K10" s="41">
        <v>2.1417000000000002</v>
      </c>
      <c r="L10" s="49">
        <f t="shared" si="0"/>
        <v>6</v>
      </c>
      <c r="M10" s="45">
        <f t="shared" si="11"/>
        <v>0.2593450881612091</v>
      </c>
      <c r="N10" s="7">
        <f t="shared" si="2"/>
        <v>7.856423173803527E-2</v>
      </c>
      <c r="O10" s="7">
        <f t="shared" si="3"/>
        <v>0.33410579345088165</v>
      </c>
      <c r="P10" s="7">
        <f t="shared" si="4"/>
        <v>3.9758186397984887</v>
      </c>
      <c r="Q10" s="7">
        <f t="shared" si="5"/>
        <v>0.20707808564231739</v>
      </c>
      <c r="R10" s="7">
        <f t="shared" si="6"/>
        <v>0.72889168765743073</v>
      </c>
      <c r="S10" s="7">
        <f t="shared" si="7"/>
        <v>1.4584382871536523E-2</v>
      </c>
      <c r="T10" s="8">
        <f t="shared" si="8"/>
        <v>0.53947103274559194</v>
      </c>
      <c r="U10" s="33">
        <f t="shared" si="1"/>
        <v>6</v>
      </c>
      <c r="V10" s="7">
        <f t="shared" si="12"/>
        <v>0.48073959938366717</v>
      </c>
      <c r="W10" s="7">
        <f t="shared" si="13"/>
        <v>0.14563197459961713</v>
      </c>
      <c r="X10" s="7">
        <f t="shared" si="9"/>
        <v>0.6193211000606994</v>
      </c>
      <c r="Y10" s="7">
        <f t="shared" si="10"/>
        <v>7.3698463837138721</v>
      </c>
      <c r="Z10" s="7">
        <f t="shared" si="14"/>
        <v>0.38385394779847787</v>
      </c>
      <c r="AA10" s="7">
        <f t="shared" si="15"/>
        <v>1.3511229397207825</v>
      </c>
      <c r="AB10" s="8">
        <f t="shared" si="16"/>
        <v>2.7034598683288974E-2</v>
      </c>
    </row>
    <row r="11" spans="1:28" x14ac:dyDescent="0.25">
      <c r="A11" s="74"/>
      <c r="B11" s="24">
        <v>7</v>
      </c>
      <c r="C11" s="14">
        <v>390</v>
      </c>
      <c r="D11" s="7">
        <v>0.9778</v>
      </c>
      <c r="E11" s="7">
        <v>0.52890000000000004</v>
      </c>
      <c r="F11" s="7">
        <v>1.3008999999999999</v>
      </c>
      <c r="G11" s="7">
        <v>15.184100000000001</v>
      </c>
      <c r="H11" s="7">
        <v>0.83130000000000004</v>
      </c>
      <c r="I11" s="7">
        <v>2.5455000000000001</v>
      </c>
      <c r="J11" s="7">
        <v>7.5600000000000001E-2</v>
      </c>
      <c r="K11" s="41">
        <v>2.1438999999999999</v>
      </c>
      <c r="L11" s="49">
        <f t="shared" si="0"/>
        <v>7</v>
      </c>
      <c r="M11" s="45">
        <f t="shared" si="11"/>
        <v>0.25071794871794872</v>
      </c>
      <c r="N11" s="7">
        <f t="shared" si="2"/>
        <v>0.13561538461538461</v>
      </c>
      <c r="O11" s="7">
        <f t="shared" si="3"/>
        <v>0.33356410256410257</v>
      </c>
      <c r="P11" s="7">
        <f t="shared" si="4"/>
        <v>3.8933589743589745</v>
      </c>
      <c r="Q11" s="7">
        <f t="shared" si="5"/>
        <v>0.21315384615384617</v>
      </c>
      <c r="R11" s="7">
        <f t="shared" si="6"/>
        <v>0.65269230769230768</v>
      </c>
      <c r="S11" s="7">
        <f t="shared" si="7"/>
        <v>1.9384615384615386E-2</v>
      </c>
      <c r="T11" s="8">
        <f t="shared" si="8"/>
        <v>0.54971794871794866</v>
      </c>
      <c r="U11" s="33">
        <f t="shared" si="1"/>
        <v>7</v>
      </c>
      <c r="V11" s="7">
        <f t="shared" si="12"/>
        <v>0.45608470544335095</v>
      </c>
      <c r="W11" s="7">
        <f t="shared" si="13"/>
        <v>0.24669993936284346</v>
      </c>
      <c r="X11" s="7">
        <f t="shared" si="9"/>
        <v>0.60679136153738511</v>
      </c>
      <c r="Y11" s="7">
        <f t="shared" si="10"/>
        <v>7.0824665329539629</v>
      </c>
      <c r="Z11" s="7">
        <f t="shared" si="14"/>
        <v>0.38775129437007327</v>
      </c>
      <c r="AA11" s="7">
        <f t="shared" si="15"/>
        <v>1.1873221698773264</v>
      </c>
      <c r="AB11" s="8">
        <f t="shared" si="16"/>
        <v>3.5262838751807454E-2</v>
      </c>
    </row>
    <row r="12" spans="1:28" ht="15.75" thickBot="1" x14ac:dyDescent="0.3">
      <c r="A12" s="75"/>
      <c r="B12" s="25">
        <v>8</v>
      </c>
      <c r="C12" s="15">
        <v>389</v>
      </c>
      <c r="D12" s="9">
        <v>0.97489999999999999</v>
      </c>
      <c r="E12" s="9">
        <v>0.31340000000000001</v>
      </c>
      <c r="F12" s="9">
        <v>1.2952999999999999</v>
      </c>
      <c r="G12" s="9">
        <v>15.495200000000001</v>
      </c>
      <c r="H12" s="9">
        <v>0.84250000000000003</v>
      </c>
      <c r="I12" s="9">
        <v>2.1280000000000001</v>
      </c>
      <c r="J12" s="9">
        <v>6.59E-2</v>
      </c>
      <c r="K12" s="42">
        <v>1.9777</v>
      </c>
      <c r="L12" s="50">
        <f t="shared" si="0"/>
        <v>8</v>
      </c>
      <c r="M12" s="46">
        <f t="shared" si="11"/>
        <v>0.25061696658097687</v>
      </c>
      <c r="N12" s="9">
        <f t="shared" si="2"/>
        <v>8.0565552699228785E-2</v>
      </c>
      <c r="O12" s="9">
        <f t="shared" si="3"/>
        <v>0.3329820051413882</v>
      </c>
      <c r="P12" s="9">
        <f t="shared" si="4"/>
        <v>3.9833419023136245</v>
      </c>
      <c r="Q12" s="9">
        <f t="shared" si="5"/>
        <v>0.21658097686375322</v>
      </c>
      <c r="R12" s="9">
        <f t="shared" si="6"/>
        <v>0.54704370179948592</v>
      </c>
      <c r="S12" s="9">
        <f t="shared" si="7"/>
        <v>1.6940874035989716E-2</v>
      </c>
      <c r="T12" s="10">
        <f t="shared" si="8"/>
        <v>0.50840616966580976</v>
      </c>
      <c r="U12" s="34">
        <f t="shared" si="1"/>
        <v>8</v>
      </c>
      <c r="V12" s="9">
        <f t="shared" si="12"/>
        <v>0.49294635182282448</v>
      </c>
      <c r="W12" s="9">
        <f t="shared" si="13"/>
        <v>0.15846690600192143</v>
      </c>
      <c r="X12" s="9">
        <f t="shared" si="9"/>
        <v>0.6549527228598877</v>
      </c>
      <c r="Y12" s="9">
        <f t="shared" si="10"/>
        <v>7.8349598017899584</v>
      </c>
      <c r="Z12" s="9">
        <f t="shared" si="14"/>
        <v>0.42599989887242756</v>
      </c>
      <c r="AA12" s="9">
        <f t="shared" si="15"/>
        <v>1.0759973706831167</v>
      </c>
      <c r="AB12" s="10">
        <f t="shared" si="16"/>
        <v>3.3321535116549526E-2</v>
      </c>
    </row>
    <row r="13" spans="1:28" ht="15.75" thickTop="1" x14ac:dyDescent="0.25">
      <c r="A13" s="5"/>
      <c r="B13" s="21" t="s">
        <v>8</v>
      </c>
      <c r="C13" s="59">
        <f t="shared" ref="C13:K13" si="17">AVERAGE(C5:C12)</f>
        <v>380.875</v>
      </c>
      <c r="D13" s="59">
        <f t="shared" si="17"/>
        <v>0.94481250000000006</v>
      </c>
      <c r="E13" s="59">
        <f t="shared" si="17"/>
        <v>0.40950000000000003</v>
      </c>
      <c r="F13" s="59">
        <f t="shared" si="17"/>
        <v>1.3197749999999999</v>
      </c>
      <c r="G13" s="59">
        <f t="shared" si="17"/>
        <v>14.895362500000001</v>
      </c>
      <c r="H13" s="59">
        <f t="shared" si="17"/>
        <v>0.81782499999999991</v>
      </c>
      <c r="I13" s="59">
        <f t="shared" si="17"/>
        <v>2.2964000000000002</v>
      </c>
      <c r="J13" s="59">
        <f t="shared" si="17"/>
        <v>5.9949999999999996E-2</v>
      </c>
      <c r="K13" s="60">
        <f t="shared" si="17"/>
        <v>2.0482</v>
      </c>
      <c r="L13" s="51" t="str">
        <f t="shared" si="0"/>
        <v>Mean (g)</v>
      </c>
      <c r="M13" s="61">
        <f t="shared" ref="M13:T13" si="18">AVERAGE(M5:M12)</f>
        <v>0.24786139288884679</v>
      </c>
      <c r="N13" s="59">
        <f t="shared" si="18"/>
        <v>0.10765478117883198</v>
      </c>
      <c r="O13" s="59">
        <f t="shared" si="18"/>
        <v>0.3471902703173888</v>
      </c>
      <c r="P13" s="59">
        <f t="shared" si="18"/>
        <v>3.9090613459043779</v>
      </c>
      <c r="Q13" s="59">
        <f t="shared" si="18"/>
        <v>0.21487766192902494</v>
      </c>
      <c r="R13" s="59">
        <f t="shared" si="18"/>
        <v>0.60130802747700784</v>
      </c>
      <c r="S13" s="59">
        <f t="shared" si="18"/>
        <v>1.5715302898500812E-2</v>
      </c>
      <c r="T13" s="62">
        <f t="shared" si="18"/>
        <v>0.53812370522144604</v>
      </c>
      <c r="U13" s="35" t="str">
        <f t="shared" si="1"/>
        <v>Mean (g)</v>
      </c>
      <c r="V13" s="59">
        <f t="shared" ref="V13:AB13" si="19">AVERAGE(V5:V12)</f>
        <v>0.46136841188536759</v>
      </c>
      <c r="W13" s="59">
        <f t="shared" si="19"/>
        <v>0.19960147862990626</v>
      </c>
      <c r="X13" s="59">
        <f t="shared" si="19"/>
        <v>0.64590159960648497</v>
      </c>
      <c r="Y13" s="59">
        <f t="shared" si="19"/>
        <v>7.2760932200476249</v>
      </c>
      <c r="Z13" s="59">
        <f t="shared" si="19"/>
        <v>0.39875510246000856</v>
      </c>
      <c r="AA13" s="59">
        <f t="shared" si="19"/>
        <v>1.1185545481433727</v>
      </c>
      <c r="AB13" s="59">
        <f t="shared" si="19"/>
        <v>2.9261518101347719E-2</v>
      </c>
    </row>
    <row r="14" spans="1:28" x14ac:dyDescent="0.25">
      <c r="A14" s="5"/>
      <c r="B14" s="22" t="s">
        <v>0</v>
      </c>
      <c r="C14" s="63">
        <f t="shared" ref="C14:K14" si="20">STDEV(C5:C12)</f>
        <v>19.540708424064</v>
      </c>
      <c r="D14" s="63">
        <f t="shared" si="20"/>
        <v>6.9336373416637759E-2</v>
      </c>
      <c r="E14" s="63">
        <f t="shared" si="20"/>
        <v>8.9397730875645329E-2</v>
      </c>
      <c r="F14" s="63">
        <f t="shared" si="20"/>
        <v>4.4569231859786729E-2</v>
      </c>
      <c r="G14" s="63">
        <f t="shared" si="20"/>
        <v>1.0001503900307054</v>
      </c>
      <c r="H14" s="63">
        <f t="shared" si="20"/>
        <v>0.11182579245032422</v>
      </c>
      <c r="I14" s="63">
        <f t="shared" si="20"/>
        <v>0.32487529475608862</v>
      </c>
      <c r="J14" s="63">
        <f t="shared" si="20"/>
        <v>8.4943678819725255E-3</v>
      </c>
      <c r="K14" s="64">
        <f t="shared" si="20"/>
        <v>0.10313964181771096</v>
      </c>
      <c r="L14" s="52" t="str">
        <f t="shared" si="0"/>
        <v>SD</v>
      </c>
      <c r="M14" s="65">
        <f t="shared" ref="M14:T14" si="21">STDEV(M5:M12)</f>
        <v>8.1001405875325647E-3</v>
      </c>
      <c r="N14" s="63">
        <f t="shared" si="21"/>
        <v>2.3089525562074151E-2</v>
      </c>
      <c r="O14" s="63">
        <f t="shared" si="21"/>
        <v>1.8934802319299466E-2</v>
      </c>
      <c r="P14" s="63">
        <f t="shared" si="21"/>
        <v>0.12208691231920565</v>
      </c>
      <c r="Q14" s="63">
        <f t="shared" si="21"/>
        <v>3.003421575348041E-2</v>
      </c>
      <c r="R14" s="63">
        <f t="shared" si="21"/>
        <v>6.293520737029891E-2</v>
      </c>
      <c r="S14" s="63">
        <f t="shared" si="21"/>
        <v>1.8428641044574928E-3</v>
      </c>
      <c r="T14" s="66">
        <f t="shared" si="21"/>
        <v>2.0573274813115848E-2</v>
      </c>
      <c r="U14" s="36" t="str">
        <f t="shared" si="1"/>
        <v>SD</v>
      </c>
      <c r="V14" s="63">
        <f t="shared" ref="V14:AB14" si="22">STDEV(V5:V12)</f>
        <v>2.6469867996348793E-2</v>
      </c>
      <c r="W14" s="63">
        <f t="shared" si="22"/>
        <v>3.96916706573954E-2</v>
      </c>
      <c r="X14" s="63">
        <f t="shared" si="22"/>
        <v>4.1794786719766004E-2</v>
      </c>
      <c r="Y14" s="63">
        <f t="shared" si="22"/>
        <v>0.41100163261189399</v>
      </c>
      <c r="Z14" s="63">
        <f t="shared" si="22"/>
        <v>4.9017345101368577E-2</v>
      </c>
      <c r="AA14" s="63">
        <f t="shared" si="22"/>
        <v>0.12021669372661127</v>
      </c>
      <c r="AB14" s="63">
        <f t="shared" si="22"/>
        <v>3.7345567840501468E-3</v>
      </c>
    </row>
    <row r="15" spans="1:2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36.75" thickBot="1" x14ac:dyDescent="0.3">
      <c r="A16" s="5"/>
      <c r="B16" s="29" t="s">
        <v>38</v>
      </c>
      <c r="C16" s="19" t="s">
        <v>4</v>
      </c>
      <c r="D16" s="19" t="s">
        <v>9</v>
      </c>
      <c r="E16" s="19" t="s">
        <v>3</v>
      </c>
      <c r="F16" s="19" t="s">
        <v>13</v>
      </c>
      <c r="G16" s="19" t="s">
        <v>10</v>
      </c>
      <c r="H16" s="19" t="s">
        <v>11</v>
      </c>
      <c r="I16" s="19" t="s">
        <v>12</v>
      </c>
      <c r="J16" s="30" t="s">
        <v>14</v>
      </c>
      <c r="K16" s="39" t="s">
        <v>15</v>
      </c>
      <c r="L16" s="47" t="str">
        <f t="shared" ref="L16" si="23">B16</f>
        <v>Identification number of animals</v>
      </c>
      <c r="M16" s="43" t="s">
        <v>17</v>
      </c>
      <c r="N16" s="19" t="s">
        <v>18</v>
      </c>
      <c r="O16" s="19" t="s">
        <v>19</v>
      </c>
      <c r="P16" s="19" t="s">
        <v>20</v>
      </c>
      <c r="Q16" s="19" t="s">
        <v>21</v>
      </c>
      <c r="R16" s="19" t="s">
        <v>22</v>
      </c>
      <c r="S16" s="26" t="s">
        <v>23</v>
      </c>
      <c r="T16" s="37" t="s">
        <v>24</v>
      </c>
      <c r="U16" s="31" t="str">
        <f t="shared" ref="U16" si="24">B16</f>
        <v>Identification number of animals</v>
      </c>
      <c r="V16" s="19" t="s">
        <v>29</v>
      </c>
      <c r="W16" s="19" t="s">
        <v>30</v>
      </c>
      <c r="X16" s="19" t="s">
        <v>31</v>
      </c>
      <c r="Y16" s="19" t="s">
        <v>32</v>
      </c>
      <c r="Z16" s="19" t="s">
        <v>33</v>
      </c>
      <c r="AA16" s="19" t="s">
        <v>34</v>
      </c>
      <c r="AB16" s="58" t="s">
        <v>35</v>
      </c>
    </row>
    <row r="17" spans="1:28" ht="15.75" thickTop="1" x14ac:dyDescent="0.25">
      <c r="A17" s="73" t="s">
        <v>27</v>
      </c>
      <c r="B17" s="2">
        <v>9</v>
      </c>
      <c r="C17" s="16">
        <v>314</v>
      </c>
      <c r="D17" s="17">
        <v>0.79990000000000006</v>
      </c>
      <c r="E17" s="17">
        <v>0.38200000000000001</v>
      </c>
      <c r="F17" s="17">
        <v>1.1976</v>
      </c>
      <c r="G17" s="17">
        <v>11.237</v>
      </c>
      <c r="H17" s="17">
        <v>0.71189999999999998</v>
      </c>
      <c r="I17" s="17">
        <v>2.1631999999999998</v>
      </c>
      <c r="J17" s="17">
        <v>5.2999999999999999E-2</v>
      </c>
      <c r="K17" s="53">
        <v>1.9011</v>
      </c>
      <c r="L17" s="55">
        <f t="shared" ref="L17:L26" si="25">B17</f>
        <v>9</v>
      </c>
      <c r="M17" s="54">
        <f>100*D17/C17</f>
        <v>0.25474522292993634</v>
      </c>
      <c r="N17" s="17">
        <f t="shared" ref="N17:N24" si="26">100*E17/C17</f>
        <v>0.12165605095541403</v>
      </c>
      <c r="O17" s="17">
        <f t="shared" ref="O17:O24" si="27">100*F17/C17</f>
        <v>0.38140127388535033</v>
      </c>
      <c r="P17" s="17">
        <f t="shared" ref="P17:P24" si="28">100*G17/C17</f>
        <v>3.5786624203821655</v>
      </c>
      <c r="Q17" s="17">
        <f t="shared" ref="Q17:Q24" si="29">100*H17/C17</f>
        <v>0.22671974522292992</v>
      </c>
      <c r="R17" s="17">
        <f t="shared" ref="R17:R24" si="30">100*I17/C17</f>
        <v>0.68891719745222924</v>
      </c>
      <c r="S17" s="17">
        <f t="shared" ref="S17:S24" si="31">100*J17/C17</f>
        <v>1.6878980891719745E-2</v>
      </c>
      <c r="T17" s="18">
        <f t="shared" ref="T17:T24" si="32">100*K17/C17</f>
        <v>0.60544585987261146</v>
      </c>
      <c r="U17" s="38">
        <f t="shared" ref="U17:U26" si="33">B17</f>
        <v>9</v>
      </c>
      <c r="V17" s="17">
        <f>D17/K17</f>
        <v>0.42075640418704963</v>
      </c>
      <c r="W17" s="17">
        <f>E17/K17</f>
        <v>0.20093630003682078</v>
      </c>
      <c r="X17" s="17">
        <f t="shared" ref="X17:X24" si="34">F17/K17</f>
        <v>0.62995108095313235</v>
      </c>
      <c r="Y17" s="17">
        <f t="shared" ref="Y17:Y24" si="35">G17/K17</f>
        <v>5.9107884908737045</v>
      </c>
      <c r="Z17" s="17">
        <f>H17/K17</f>
        <v>0.37446741360265107</v>
      </c>
      <c r="AA17" s="17">
        <f>I17/K17</f>
        <v>1.1378675503655777</v>
      </c>
      <c r="AB17" s="18">
        <f>J17/K17</f>
        <v>2.787859660196728E-2</v>
      </c>
    </row>
    <row r="18" spans="1:28" x14ac:dyDescent="0.25">
      <c r="A18" s="74"/>
      <c r="B18" s="3">
        <v>10</v>
      </c>
      <c r="C18" s="14">
        <v>309</v>
      </c>
      <c r="D18" s="7">
        <v>0.83460000000000001</v>
      </c>
      <c r="E18" s="7">
        <v>0.249</v>
      </c>
      <c r="F18" s="7">
        <v>1.1848000000000001</v>
      </c>
      <c r="G18" s="7">
        <v>10.3649</v>
      </c>
      <c r="H18" s="7">
        <v>0.70289999999999997</v>
      </c>
      <c r="I18" s="7">
        <v>1.8665</v>
      </c>
      <c r="J18" s="7">
        <v>6.3200000000000006E-2</v>
      </c>
      <c r="K18" s="41">
        <v>1.9950000000000001</v>
      </c>
      <c r="L18" s="49">
        <f t="shared" si="25"/>
        <v>10</v>
      </c>
      <c r="M18" s="45">
        <f t="shared" ref="M18:M24" si="36">100*D18/C18</f>
        <v>0.2700970873786408</v>
      </c>
      <c r="N18" s="7">
        <f t="shared" si="26"/>
        <v>8.058252427184466E-2</v>
      </c>
      <c r="O18" s="7">
        <f t="shared" si="27"/>
        <v>0.38343042071197414</v>
      </c>
      <c r="P18" s="7">
        <f t="shared" si="28"/>
        <v>3.3543365695792882</v>
      </c>
      <c r="Q18" s="7">
        <f t="shared" si="29"/>
        <v>0.22747572815533978</v>
      </c>
      <c r="R18" s="7">
        <f t="shared" si="30"/>
        <v>0.60404530744336571</v>
      </c>
      <c r="S18" s="7">
        <f t="shared" si="31"/>
        <v>2.0453074433656959E-2</v>
      </c>
      <c r="T18" s="8">
        <f t="shared" si="32"/>
        <v>0.64563106796116509</v>
      </c>
      <c r="U18" s="33">
        <f t="shared" si="33"/>
        <v>10</v>
      </c>
      <c r="V18" s="7">
        <f t="shared" ref="V18:V24" si="37">D18/K18</f>
        <v>0.41834586466165413</v>
      </c>
      <c r="W18" s="7">
        <f t="shared" ref="W18:W24" si="38">E18/K18</f>
        <v>0.12481203007518796</v>
      </c>
      <c r="X18" s="7">
        <f t="shared" si="34"/>
        <v>0.59388471177944868</v>
      </c>
      <c r="Y18" s="7">
        <f t="shared" si="35"/>
        <v>5.1954385964912282</v>
      </c>
      <c r="Z18" s="7">
        <f t="shared" ref="Z18:Z24" si="39">H18/K18</f>
        <v>0.35233082706766916</v>
      </c>
      <c r="AA18" s="7">
        <f t="shared" ref="AA18:AA24" si="40">I18/K18</f>
        <v>0.93558897243107764</v>
      </c>
      <c r="AB18" s="8">
        <f t="shared" ref="AB18:AB24" si="41">J18/K18</f>
        <v>3.1679197994987467E-2</v>
      </c>
    </row>
    <row r="19" spans="1:28" x14ac:dyDescent="0.25">
      <c r="A19" s="74"/>
      <c r="B19" s="3">
        <v>11</v>
      </c>
      <c r="C19" s="14">
        <v>315</v>
      </c>
      <c r="D19" s="7">
        <v>0.87309999999999999</v>
      </c>
      <c r="E19" s="7">
        <v>0.40600000000000003</v>
      </c>
      <c r="F19" s="7">
        <v>0.98660000000000003</v>
      </c>
      <c r="G19" s="7">
        <v>10.6059</v>
      </c>
      <c r="H19" s="7">
        <v>1.0649999999999999</v>
      </c>
      <c r="I19" s="7">
        <v>2.0607000000000002</v>
      </c>
      <c r="J19" s="7">
        <v>5.9700000000000003E-2</v>
      </c>
      <c r="K19" s="41">
        <v>1.9945999999999999</v>
      </c>
      <c r="L19" s="49">
        <f t="shared" si="25"/>
        <v>11</v>
      </c>
      <c r="M19" s="45">
        <f t="shared" si="36"/>
        <v>0.27717460317460318</v>
      </c>
      <c r="N19" s="7">
        <f t="shared" si="26"/>
        <v>0.12888888888888889</v>
      </c>
      <c r="O19" s="7">
        <f t="shared" si="27"/>
        <v>0.31320634920634921</v>
      </c>
      <c r="P19" s="7">
        <f t="shared" si="28"/>
        <v>3.3669523809523807</v>
      </c>
      <c r="Q19" s="7">
        <f t="shared" si="29"/>
        <v>0.33809523809523812</v>
      </c>
      <c r="R19" s="7">
        <f t="shared" si="30"/>
        <v>0.65419047619047621</v>
      </c>
      <c r="S19" s="7">
        <f t="shared" si="31"/>
        <v>1.8952380952380953E-2</v>
      </c>
      <c r="T19" s="8">
        <f t="shared" si="32"/>
        <v>0.63320634920634911</v>
      </c>
      <c r="U19" s="33">
        <f t="shared" si="33"/>
        <v>11</v>
      </c>
      <c r="V19" s="7">
        <f t="shared" si="37"/>
        <v>0.4377318760653765</v>
      </c>
      <c r="W19" s="7">
        <f t="shared" si="38"/>
        <v>0.20354958387646649</v>
      </c>
      <c r="X19" s="7">
        <f t="shared" si="34"/>
        <v>0.49463551589291088</v>
      </c>
      <c r="Y19" s="7">
        <f t="shared" si="35"/>
        <v>5.3173067281660487</v>
      </c>
      <c r="Z19" s="7">
        <f t="shared" si="39"/>
        <v>0.53394164243457332</v>
      </c>
      <c r="AA19" s="7">
        <f t="shared" si="40"/>
        <v>1.0331394765867845</v>
      </c>
      <c r="AB19" s="8">
        <f t="shared" si="41"/>
        <v>2.9930813195628198E-2</v>
      </c>
    </row>
    <row r="20" spans="1:28" x14ac:dyDescent="0.25">
      <c r="A20" s="74"/>
      <c r="B20" s="3">
        <v>12</v>
      </c>
      <c r="C20" s="14">
        <v>327</v>
      </c>
      <c r="D20" s="7">
        <v>0.84119999999999995</v>
      </c>
      <c r="E20" s="7">
        <v>0.42199999999999999</v>
      </c>
      <c r="F20" s="7">
        <v>1.3106</v>
      </c>
      <c r="G20" s="7">
        <v>12.069000000000001</v>
      </c>
      <c r="H20" s="7">
        <v>0.7571</v>
      </c>
      <c r="I20" s="7">
        <v>2.0194000000000001</v>
      </c>
      <c r="J20" s="7">
        <v>5.8099999999999999E-2</v>
      </c>
      <c r="K20" s="41">
        <v>2.0571999999999999</v>
      </c>
      <c r="L20" s="49">
        <f t="shared" si="25"/>
        <v>12</v>
      </c>
      <c r="M20" s="45">
        <f t="shared" si="36"/>
        <v>0.25724770642201833</v>
      </c>
      <c r="N20" s="7">
        <f t="shared" si="26"/>
        <v>0.12905198776758409</v>
      </c>
      <c r="O20" s="7">
        <f t="shared" si="27"/>
        <v>0.40079510703363913</v>
      </c>
      <c r="P20" s="7">
        <f t="shared" si="28"/>
        <v>3.690825688073395</v>
      </c>
      <c r="Q20" s="7">
        <f t="shared" si="29"/>
        <v>0.23152905198776758</v>
      </c>
      <c r="R20" s="7">
        <f t="shared" si="30"/>
        <v>0.61755351681957182</v>
      </c>
      <c r="S20" s="7">
        <f t="shared" si="31"/>
        <v>1.7767584097859328E-2</v>
      </c>
      <c r="T20" s="8">
        <f t="shared" si="32"/>
        <v>0.62911314984709477</v>
      </c>
      <c r="U20" s="33">
        <f t="shared" si="33"/>
        <v>12</v>
      </c>
      <c r="V20" s="7">
        <f t="shared" si="37"/>
        <v>0.40890530818588372</v>
      </c>
      <c r="W20" s="7">
        <f t="shared" si="38"/>
        <v>0.20513319074470154</v>
      </c>
      <c r="X20" s="7">
        <f t="shared" si="34"/>
        <v>0.63707952556873426</v>
      </c>
      <c r="Y20" s="7">
        <f t="shared" si="35"/>
        <v>5.8667120357767848</v>
      </c>
      <c r="Z20" s="7">
        <f t="shared" si="39"/>
        <v>0.36802449931946335</v>
      </c>
      <c r="AA20" s="7">
        <f t="shared" si="40"/>
        <v>0.98162551040248891</v>
      </c>
      <c r="AB20" s="8">
        <f t="shared" si="41"/>
        <v>2.8242271048026443E-2</v>
      </c>
    </row>
    <row r="21" spans="1:28" x14ac:dyDescent="0.25">
      <c r="A21" s="74"/>
      <c r="B21" s="3">
        <v>13</v>
      </c>
      <c r="C21" s="14">
        <v>367</v>
      </c>
      <c r="D21" s="7">
        <v>0.94120000000000004</v>
      </c>
      <c r="E21" s="7">
        <v>0.49349999999999999</v>
      </c>
      <c r="F21" s="7">
        <v>1.2363999999999999</v>
      </c>
      <c r="G21" s="7">
        <v>13.2591</v>
      </c>
      <c r="H21" s="7">
        <v>0.99590000000000001</v>
      </c>
      <c r="I21" s="7">
        <v>2.3917000000000002</v>
      </c>
      <c r="J21" s="7">
        <v>6.2399999999999997E-2</v>
      </c>
      <c r="K21" s="41">
        <v>2.0306000000000002</v>
      </c>
      <c r="L21" s="49">
        <f t="shared" si="25"/>
        <v>13</v>
      </c>
      <c r="M21" s="45">
        <f t="shared" si="36"/>
        <v>0.25645776566757494</v>
      </c>
      <c r="N21" s="7">
        <f t="shared" si="26"/>
        <v>0.13446866485013625</v>
      </c>
      <c r="O21" s="7">
        <f t="shared" si="27"/>
        <v>0.33689373297002723</v>
      </c>
      <c r="P21" s="7">
        <f t="shared" si="28"/>
        <v>3.6128337874659402</v>
      </c>
      <c r="Q21" s="7">
        <f t="shared" si="29"/>
        <v>0.27136239782016347</v>
      </c>
      <c r="R21" s="7">
        <f t="shared" si="30"/>
        <v>0.65168937329700272</v>
      </c>
      <c r="S21" s="7">
        <f t="shared" si="31"/>
        <v>1.7002724795640325E-2</v>
      </c>
      <c r="T21" s="8">
        <f t="shared" si="32"/>
        <v>0.55329700272479576</v>
      </c>
      <c r="U21" s="33">
        <f t="shared" si="33"/>
        <v>13</v>
      </c>
      <c r="V21" s="7">
        <f t="shared" si="37"/>
        <v>0.4635083226632522</v>
      </c>
      <c r="W21" s="7">
        <f t="shared" si="38"/>
        <v>0.24303161627105285</v>
      </c>
      <c r="X21" s="7">
        <f t="shared" si="34"/>
        <v>0.60888407367280595</v>
      </c>
      <c r="Y21" s="7">
        <f t="shared" si="35"/>
        <v>6.5296464099281</v>
      </c>
      <c r="Z21" s="7">
        <f t="shared" si="39"/>
        <v>0.49044617354476505</v>
      </c>
      <c r="AA21" s="7">
        <f t="shared" si="40"/>
        <v>1.1778292130404806</v>
      </c>
      <c r="AB21" s="8">
        <f t="shared" si="41"/>
        <v>3.0729833546734951E-2</v>
      </c>
    </row>
    <row r="22" spans="1:28" x14ac:dyDescent="0.25">
      <c r="A22" s="74"/>
      <c r="B22" s="3">
        <v>14</v>
      </c>
      <c r="C22" s="14">
        <v>336</v>
      </c>
      <c r="D22" s="7">
        <v>0.84219999999999995</v>
      </c>
      <c r="E22" s="7">
        <v>0.40200000000000002</v>
      </c>
      <c r="F22" s="7">
        <v>1.3149999999999999</v>
      </c>
      <c r="G22" s="7">
        <v>12.0647</v>
      </c>
      <c r="H22" s="7">
        <v>0.71460000000000001</v>
      </c>
      <c r="I22" s="7">
        <v>2.2709000000000001</v>
      </c>
      <c r="J22" s="7">
        <v>5.5500000000000001E-2</v>
      </c>
      <c r="K22" s="41">
        <v>2.0954000000000002</v>
      </c>
      <c r="L22" s="49">
        <f t="shared" si="25"/>
        <v>14</v>
      </c>
      <c r="M22" s="45">
        <f t="shared" si="36"/>
        <v>0.25065476190476188</v>
      </c>
      <c r="N22" s="7">
        <f t="shared" si="26"/>
        <v>0.11964285714285715</v>
      </c>
      <c r="O22" s="7">
        <f t="shared" si="27"/>
        <v>0.39136904761904762</v>
      </c>
      <c r="P22" s="7">
        <f t="shared" si="28"/>
        <v>3.5906845238095237</v>
      </c>
      <c r="Q22" s="7">
        <f t="shared" si="29"/>
        <v>0.21267857142857144</v>
      </c>
      <c r="R22" s="7">
        <f t="shared" si="30"/>
        <v>0.67586309523809529</v>
      </c>
      <c r="S22" s="7">
        <f t="shared" si="31"/>
        <v>1.6517857142857143E-2</v>
      </c>
      <c r="T22" s="8">
        <f t="shared" si="32"/>
        <v>0.62363095238095245</v>
      </c>
      <c r="U22" s="33">
        <f t="shared" si="33"/>
        <v>14</v>
      </c>
      <c r="V22" s="7">
        <f t="shared" si="37"/>
        <v>0.40192803283382644</v>
      </c>
      <c r="W22" s="7">
        <f t="shared" si="38"/>
        <v>0.1918488116827336</v>
      </c>
      <c r="X22" s="7">
        <f t="shared" si="34"/>
        <v>0.62756514269351904</v>
      </c>
      <c r="Y22" s="7">
        <f t="shared" si="35"/>
        <v>5.7577073589768064</v>
      </c>
      <c r="Z22" s="7">
        <f t="shared" si="39"/>
        <v>0.34103273837930703</v>
      </c>
      <c r="AA22" s="7">
        <f t="shared" si="40"/>
        <v>1.083754891667462</v>
      </c>
      <c r="AB22" s="8">
        <f t="shared" si="41"/>
        <v>2.6486589672616204E-2</v>
      </c>
    </row>
    <row r="23" spans="1:28" x14ac:dyDescent="0.25">
      <c r="A23" s="74"/>
      <c r="B23" s="24">
        <v>15</v>
      </c>
      <c r="C23" s="14">
        <v>384</v>
      </c>
      <c r="D23" s="7">
        <v>0.90490000000000004</v>
      </c>
      <c r="E23" s="7">
        <v>0.4375</v>
      </c>
      <c r="F23" s="7">
        <v>1.2583</v>
      </c>
      <c r="G23" s="7">
        <v>13.7636</v>
      </c>
      <c r="H23" s="7">
        <v>0.77470000000000006</v>
      </c>
      <c r="I23" s="7">
        <v>2.3307000000000002</v>
      </c>
      <c r="J23" s="7">
        <v>5.62E-2</v>
      </c>
      <c r="K23" s="41">
        <v>2.0525000000000002</v>
      </c>
      <c r="L23" s="49">
        <f t="shared" si="25"/>
        <v>15</v>
      </c>
      <c r="M23" s="45">
        <f t="shared" si="36"/>
        <v>0.2356510416666667</v>
      </c>
      <c r="N23" s="7">
        <f t="shared" si="26"/>
        <v>0.11393229166666667</v>
      </c>
      <c r="O23" s="7">
        <f t="shared" si="27"/>
        <v>0.32768229166666668</v>
      </c>
      <c r="P23" s="7">
        <f t="shared" si="28"/>
        <v>3.5842708333333335</v>
      </c>
      <c r="Q23" s="7">
        <f t="shared" si="29"/>
        <v>0.20174479166666667</v>
      </c>
      <c r="R23" s="7">
        <f t="shared" si="30"/>
        <v>0.60695312500000009</v>
      </c>
      <c r="S23" s="7">
        <f t="shared" si="31"/>
        <v>1.4635416666666666E-2</v>
      </c>
      <c r="T23" s="8">
        <f t="shared" si="32"/>
        <v>0.53450520833333337</v>
      </c>
      <c r="U23" s="33">
        <f t="shared" si="33"/>
        <v>15</v>
      </c>
      <c r="V23" s="7">
        <f t="shared" si="37"/>
        <v>0.44087697929354441</v>
      </c>
      <c r="W23" s="7">
        <f t="shared" si="38"/>
        <v>0.21315468940316684</v>
      </c>
      <c r="X23" s="7">
        <f t="shared" si="34"/>
        <v>0.61305724725943966</v>
      </c>
      <c r="Y23" s="7">
        <f t="shared" si="35"/>
        <v>6.7057734470158339</v>
      </c>
      <c r="Z23" s="7">
        <f t="shared" si="39"/>
        <v>0.37744214372716201</v>
      </c>
      <c r="AA23" s="7">
        <f t="shared" si="40"/>
        <v>1.1355420219244823</v>
      </c>
      <c r="AB23" s="8">
        <f t="shared" si="41"/>
        <v>2.7381242387332517E-2</v>
      </c>
    </row>
    <row r="24" spans="1:28" ht="15.75" thickBot="1" x14ac:dyDescent="0.3">
      <c r="A24" s="75"/>
      <c r="B24" s="25">
        <v>16</v>
      </c>
      <c r="C24" s="15">
        <v>406</v>
      </c>
      <c r="D24" s="9">
        <v>0.96289999999999998</v>
      </c>
      <c r="E24" s="9">
        <v>0.27360000000000001</v>
      </c>
      <c r="F24" s="9">
        <v>1.3586</v>
      </c>
      <c r="G24" s="9">
        <v>14.5076</v>
      </c>
      <c r="H24" s="9">
        <v>0.86350000000000005</v>
      </c>
      <c r="I24" s="9">
        <v>2.1593</v>
      </c>
      <c r="J24" s="9">
        <v>5.4300000000000001E-2</v>
      </c>
      <c r="K24" s="42">
        <v>2.1724999999999999</v>
      </c>
      <c r="L24" s="50">
        <f t="shared" si="25"/>
        <v>16</v>
      </c>
      <c r="M24" s="46">
        <f t="shared" si="36"/>
        <v>0.23716748768472903</v>
      </c>
      <c r="N24" s="9">
        <f t="shared" si="26"/>
        <v>6.7389162561576357E-2</v>
      </c>
      <c r="O24" s="9">
        <f t="shared" si="27"/>
        <v>0.33463054187192121</v>
      </c>
      <c r="P24" s="9">
        <f t="shared" si="28"/>
        <v>3.5733004926108376</v>
      </c>
      <c r="Q24" s="9">
        <f t="shared" si="29"/>
        <v>0.21268472906403943</v>
      </c>
      <c r="R24" s="9">
        <f t="shared" si="30"/>
        <v>0.53184729064039415</v>
      </c>
      <c r="S24" s="9">
        <f t="shared" si="31"/>
        <v>1.3374384236453202E-2</v>
      </c>
      <c r="T24" s="10">
        <f t="shared" si="32"/>
        <v>0.53509852216748766</v>
      </c>
      <c r="U24" s="34">
        <f t="shared" si="33"/>
        <v>16</v>
      </c>
      <c r="V24" s="9">
        <f t="shared" si="37"/>
        <v>0.44322209436133486</v>
      </c>
      <c r="W24" s="9">
        <f t="shared" si="38"/>
        <v>0.12593785960874571</v>
      </c>
      <c r="X24" s="9">
        <f t="shared" si="34"/>
        <v>0.62536248561565022</v>
      </c>
      <c r="Y24" s="9">
        <f t="shared" si="35"/>
        <v>6.677836593785961</v>
      </c>
      <c r="Z24" s="9">
        <f t="shared" si="39"/>
        <v>0.39746835443037981</v>
      </c>
      <c r="AA24" s="9">
        <f t="shared" si="40"/>
        <v>0.99392405063291145</v>
      </c>
      <c r="AB24" s="10">
        <f t="shared" si="41"/>
        <v>2.4994246260069047E-2</v>
      </c>
    </row>
    <row r="25" spans="1:28" ht="15.75" thickTop="1" x14ac:dyDescent="0.25">
      <c r="A25" s="5"/>
      <c r="B25" s="21" t="s">
        <v>8</v>
      </c>
      <c r="C25" s="59">
        <f t="shared" ref="C25:K25" si="42">AVERAGE(C17:C24)</f>
        <v>344.75</v>
      </c>
      <c r="D25" s="59">
        <f t="shared" si="42"/>
        <v>0.87500000000000011</v>
      </c>
      <c r="E25" s="59">
        <f t="shared" si="42"/>
        <v>0.38319999999999999</v>
      </c>
      <c r="F25" s="59">
        <f t="shared" si="42"/>
        <v>1.2309874999999999</v>
      </c>
      <c r="G25" s="59">
        <f t="shared" si="42"/>
        <v>12.233974999999999</v>
      </c>
      <c r="H25" s="59">
        <f t="shared" si="42"/>
        <v>0.82320000000000004</v>
      </c>
      <c r="I25" s="59">
        <f t="shared" si="42"/>
        <v>2.1577999999999999</v>
      </c>
      <c r="J25" s="59">
        <f t="shared" si="42"/>
        <v>5.7800000000000004E-2</v>
      </c>
      <c r="K25" s="60">
        <f t="shared" si="42"/>
        <v>2.0373625</v>
      </c>
      <c r="L25" s="51" t="str">
        <f t="shared" si="25"/>
        <v>Mean (g)</v>
      </c>
      <c r="M25" s="61">
        <f t="shared" ref="M25:T25" si="43">AVERAGE(M17:M24)</f>
        <v>0.25489945960361637</v>
      </c>
      <c r="N25" s="59">
        <f t="shared" si="43"/>
        <v>0.11195155351312101</v>
      </c>
      <c r="O25" s="59">
        <f t="shared" si="43"/>
        <v>0.35867609562062192</v>
      </c>
      <c r="P25" s="59">
        <f t="shared" si="43"/>
        <v>3.5439833370258587</v>
      </c>
      <c r="Q25" s="59">
        <f t="shared" si="43"/>
        <v>0.24028628168008956</v>
      </c>
      <c r="R25" s="59">
        <f t="shared" si="43"/>
        <v>0.62888242276014195</v>
      </c>
      <c r="S25" s="59">
        <f t="shared" si="43"/>
        <v>1.6947800402154288E-2</v>
      </c>
      <c r="T25" s="62">
        <f t="shared" si="43"/>
        <v>0.59499101406172361</v>
      </c>
      <c r="U25" s="35" t="str">
        <f t="shared" si="33"/>
        <v>Mean (g)</v>
      </c>
      <c r="V25" s="59">
        <f t="shared" ref="V25:AB25" si="44">AVERAGE(V17:V24)</f>
        <v>0.42940936028149024</v>
      </c>
      <c r="W25" s="59">
        <f t="shared" si="44"/>
        <v>0.1885505102123595</v>
      </c>
      <c r="X25" s="59">
        <f t="shared" si="44"/>
        <v>0.6038024729294551</v>
      </c>
      <c r="Y25" s="59">
        <f t="shared" si="44"/>
        <v>5.995151207626809</v>
      </c>
      <c r="Z25" s="59">
        <f t="shared" si="44"/>
        <v>0.40439422406324638</v>
      </c>
      <c r="AA25" s="59">
        <f t="shared" si="44"/>
        <v>1.0599089608814081</v>
      </c>
      <c r="AB25" s="59">
        <f t="shared" si="44"/>
        <v>2.8415348838420267E-2</v>
      </c>
    </row>
    <row r="26" spans="1:28" x14ac:dyDescent="0.25">
      <c r="A26" s="5"/>
      <c r="B26" s="22" t="s">
        <v>0</v>
      </c>
      <c r="C26" s="63">
        <f t="shared" ref="C26:K26" si="45">STDEV(C17:C24)</f>
        <v>36.42506985972318</v>
      </c>
      <c r="D26" s="63">
        <f t="shared" si="45"/>
        <v>5.669079038332165E-2</v>
      </c>
      <c r="E26" s="63">
        <f t="shared" si="45"/>
        <v>8.2389787855396052E-2</v>
      </c>
      <c r="F26" s="63">
        <f t="shared" si="45"/>
        <v>0.11552966764923568</v>
      </c>
      <c r="G26" s="63">
        <f t="shared" si="45"/>
        <v>1.5001858949096101</v>
      </c>
      <c r="H26" s="63">
        <f t="shared" si="45"/>
        <v>0.13902302995238855</v>
      </c>
      <c r="I26" s="63">
        <f t="shared" si="45"/>
        <v>0.17356155762643494</v>
      </c>
      <c r="J26" s="63">
        <f t="shared" si="45"/>
        <v>3.7255872020394327E-3</v>
      </c>
      <c r="K26" s="64">
        <f t="shared" si="45"/>
        <v>7.9722356382277454E-2</v>
      </c>
      <c r="L26" s="52" t="str">
        <f t="shared" si="25"/>
        <v>SD</v>
      </c>
      <c r="M26" s="65">
        <f t="shared" ref="M26:T26" si="46">STDEV(M17:M24)</f>
        <v>1.4333069458519631E-2</v>
      </c>
      <c r="N26" s="63">
        <f t="shared" si="46"/>
        <v>2.4533935427454415E-2</v>
      </c>
      <c r="O26" s="63">
        <f t="shared" si="46"/>
        <v>3.3917598194345387E-2</v>
      </c>
      <c r="P26" s="63">
        <f t="shared" si="46"/>
        <v>0.11920878085943429</v>
      </c>
      <c r="Q26" s="63">
        <f t="shared" si="46"/>
        <v>4.4668053523284283E-2</v>
      </c>
      <c r="R26" s="63">
        <f t="shared" si="46"/>
        <v>5.0162521144280721E-2</v>
      </c>
      <c r="S26" s="63">
        <f t="shared" si="46"/>
        <v>2.2451967836024239E-3</v>
      </c>
      <c r="T26" s="66">
        <f t="shared" si="46"/>
        <v>4.644925153763578E-2</v>
      </c>
      <c r="U26" s="36" t="str">
        <f t="shared" si="33"/>
        <v>SD</v>
      </c>
      <c r="V26" s="63">
        <f t="shared" ref="V26:AB26" si="47">STDEV(V17:V24)</f>
        <v>2.0449294462783853E-2</v>
      </c>
      <c r="W26" s="63">
        <f t="shared" si="47"/>
        <v>4.1783008343144405E-2</v>
      </c>
      <c r="X26" s="63">
        <f t="shared" si="47"/>
        <v>4.6210497515081016E-2</v>
      </c>
      <c r="Y26" s="63">
        <f t="shared" si="47"/>
        <v>0.58988317169256599</v>
      </c>
      <c r="Z26" s="63">
        <f t="shared" si="47"/>
        <v>6.959628475094011E-2</v>
      </c>
      <c r="AA26" s="63">
        <f t="shared" si="47"/>
        <v>8.6953261417924269E-2</v>
      </c>
      <c r="AB26" s="63">
        <f t="shared" si="47"/>
        <v>2.2398237433249491E-3</v>
      </c>
    </row>
    <row r="27" spans="1:28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36.75" thickBot="1" x14ac:dyDescent="0.3">
      <c r="A28" s="5"/>
      <c r="B28" s="29" t="s">
        <v>38</v>
      </c>
      <c r="C28" s="19" t="s">
        <v>4</v>
      </c>
      <c r="D28" s="19" t="s">
        <v>9</v>
      </c>
      <c r="E28" s="19" t="s">
        <v>3</v>
      </c>
      <c r="F28" s="19" t="s">
        <v>13</v>
      </c>
      <c r="G28" s="19" t="s">
        <v>10</v>
      </c>
      <c r="H28" s="19" t="s">
        <v>11</v>
      </c>
      <c r="I28" s="19" t="s">
        <v>12</v>
      </c>
      <c r="J28" s="30" t="s">
        <v>14</v>
      </c>
      <c r="K28" s="39" t="s">
        <v>15</v>
      </c>
      <c r="L28" s="47" t="str">
        <f t="shared" ref="L28" si="48">B28</f>
        <v>Identification number of animals</v>
      </c>
      <c r="M28" s="43" t="s">
        <v>17</v>
      </c>
      <c r="N28" s="19" t="s">
        <v>18</v>
      </c>
      <c r="O28" s="19" t="s">
        <v>19</v>
      </c>
      <c r="P28" s="19" t="s">
        <v>20</v>
      </c>
      <c r="Q28" s="19" t="s">
        <v>21</v>
      </c>
      <c r="R28" s="19" t="s">
        <v>22</v>
      </c>
      <c r="S28" s="26" t="s">
        <v>23</v>
      </c>
      <c r="T28" s="37" t="s">
        <v>24</v>
      </c>
      <c r="U28" s="31" t="str">
        <f t="shared" ref="U28" si="49">B28</f>
        <v>Identification number of animals</v>
      </c>
      <c r="V28" s="19" t="s">
        <v>29</v>
      </c>
      <c r="W28" s="19" t="s">
        <v>30</v>
      </c>
      <c r="X28" s="19" t="s">
        <v>31</v>
      </c>
      <c r="Y28" s="19" t="s">
        <v>32</v>
      </c>
      <c r="Z28" s="19" t="s">
        <v>33</v>
      </c>
      <c r="AA28" s="19" t="s">
        <v>34</v>
      </c>
      <c r="AB28" s="58" t="s">
        <v>35</v>
      </c>
    </row>
    <row r="29" spans="1:28" ht="15.75" thickTop="1" x14ac:dyDescent="0.25">
      <c r="A29" s="73" t="s">
        <v>7</v>
      </c>
      <c r="B29" s="2">
        <v>17</v>
      </c>
      <c r="C29" s="16">
        <v>327</v>
      </c>
      <c r="D29" s="17">
        <v>0.80449999999999999</v>
      </c>
      <c r="E29" s="17">
        <v>0.34279999999999999</v>
      </c>
      <c r="F29" s="17">
        <v>1.3422000000000001</v>
      </c>
      <c r="G29" s="17">
        <v>10.1037</v>
      </c>
      <c r="H29" s="17">
        <v>0.81140000000000001</v>
      </c>
      <c r="I29" s="17">
        <v>2.0066999999999999</v>
      </c>
      <c r="J29" s="17">
        <v>6.3600000000000004E-2</v>
      </c>
      <c r="K29" s="53">
        <v>2.0099999999999998</v>
      </c>
      <c r="L29" s="55">
        <f t="shared" ref="L29:L38" si="50">B29</f>
        <v>17</v>
      </c>
      <c r="M29" s="54">
        <f>100*D29/C29</f>
        <v>0.24602446483180429</v>
      </c>
      <c r="N29" s="17">
        <f t="shared" ref="N29:N36" si="51">100*E29/C29</f>
        <v>0.10483180428134557</v>
      </c>
      <c r="O29" s="17">
        <f t="shared" ref="O29:O36" si="52">100*F29/C29</f>
        <v>0.41045871559633029</v>
      </c>
      <c r="P29" s="17">
        <f t="shared" ref="P29:P36" si="53">100*G29/C29</f>
        <v>3.0898165137614679</v>
      </c>
      <c r="Q29" s="17">
        <f t="shared" ref="Q29:Q36" si="54">100*H29/C29</f>
        <v>0.24813455657492356</v>
      </c>
      <c r="R29" s="17">
        <f t="shared" ref="R29:R36" si="55">100*I29/C29</f>
        <v>0.61366972477064219</v>
      </c>
      <c r="S29" s="17">
        <f t="shared" ref="S29:S36" si="56">100*J29/C29</f>
        <v>1.9449541284403671E-2</v>
      </c>
      <c r="T29" s="18">
        <f t="shared" ref="T29:T36" si="57">100*K29/C29</f>
        <v>0.61467889908256867</v>
      </c>
      <c r="U29" s="38">
        <f t="shared" ref="U29:U38" si="58">B29</f>
        <v>17</v>
      </c>
      <c r="V29" s="17">
        <f>D29/K29</f>
        <v>0.40024875621890549</v>
      </c>
      <c r="W29" s="17">
        <f>E29/K29</f>
        <v>0.17054726368159207</v>
      </c>
      <c r="X29" s="17">
        <f t="shared" ref="X29:X36" si="59">F29/K29</f>
        <v>0.6677611940298509</v>
      </c>
      <c r="Y29" s="17">
        <f t="shared" ref="Y29:Y36" si="60">G29/K29</f>
        <v>5.026716417910448</v>
      </c>
      <c r="Z29" s="17">
        <f>H29/K29</f>
        <v>0.40368159203980103</v>
      </c>
      <c r="AA29" s="17">
        <f>I29/K29</f>
        <v>0.99835820895522398</v>
      </c>
      <c r="AB29" s="18">
        <f>J29/K29</f>
        <v>3.1641791044776123E-2</v>
      </c>
    </row>
    <row r="30" spans="1:28" x14ac:dyDescent="0.25">
      <c r="A30" s="76"/>
      <c r="B30" s="3">
        <v>18</v>
      </c>
      <c r="C30" s="14">
        <v>359</v>
      </c>
      <c r="D30" s="7">
        <v>0.87770000000000004</v>
      </c>
      <c r="E30" s="7">
        <v>0.45450000000000002</v>
      </c>
      <c r="F30" s="7">
        <v>1.3231999999999999</v>
      </c>
      <c r="G30" s="7">
        <v>13.122999999999999</v>
      </c>
      <c r="H30" s="7">
        <v>0.89480000000000004</v>
      </c>
      <c r="I30" s="7">
        <v>2.2035</v>
      </c>
      <c r="J30" s="7">
        <v>6.6699999999999995E-2</v>
      </c>
      <c r="K30" s="41">
        <v>2.1132</v>
      </c>
      <c r="L30" s="49">
        <f t="shared" si="50"/>
        <v>18</v>
      </c>
      <c r="M30" s="45">
        <f t="shared" ref="M30:M36" si="61">100*D30/C30</f>
        <v>0.2444846796657382</v>
      </c>
      <c r="N30" s="7">
        <f t="shared" si="51"/>
        <v>0.1266016713091922</v>
      </c>
      <c r="O30" s="7">
        <f t="shared" si="52"/>
        <v>0.36857938718662953</v>
      </c>
      <c r="P30" s="7">
        <f t="shared" si="53"/>
        <v>3.6554317548746518</v>
      </c>
      <c r="Q30" s="7">
        <f t="shared" si="54"/>
        <v>0.24924791086350975</v>
      </c>
      <c r="R30" s="7">
        <f t="shared" si="55"/>
        <v>0.61378830083565461</v>
      </c>
      <c r="S30" s="7">
        <f t="shared" si="56"/>
        <v>1.8579387186629527E-2</v>
      </c>
      <c r="T30" s="8">
        <f t="shared" si="57"/>
        <v>0.58863509749303622</v>
      </c>
      <c r="U30" s="33">
        <f t="shared" si="58"/>
        <v>18</v>
      </c>
      <c r="V30" s="7">
        <f t="shared" ref="V30:V36" si="62">D30/K30</f>
        <v>0.41534166193450694</v>
      </c>
      <c r="W30" s="7">
        <f t="shared" ref="W30:W36" si="63">E30/K30</f>
        <v>0.21507666098807496</v>
      </c>
      <c r="X30" s="7">
        <f t="shared" si="59"/>
        <v>0.62615937914063979</v>
      </c>
      <c r="Y30" s="7">
        <f t="shared" si="60"/>
        <v>6.2100132500473215</v>
      </c>
      <c r="Z30" s="7">
        <f t="shared" ref="Z30:Z36" si="64">H30/K30</f>
        <v>0.42343365512019687</v>
      </c>
      <c r="AA30" s="7">
        <f t="shared" ref="AA30:AA36" si="65">I30/K30</f>
        <v>1.0427314026121521</v>
      </c>
      <c r="AB30" s="8">
        <f t="shared" ref="AB30:AB36" si="66">J30/K30</f>
        <v>3.1563505583948513E-2</v>
      </c>
    </row>
    <row r="31" spans="1:28" x14ac:dyDescent="0.25">
      <c r="A31" s="76"/>
      <c r="B31" s="3">
        <v>19</v>
      </c>
      <c r="C31" s="14">
        <v>335</v>
      </c>
      <c r="D31" s="7">
        <v>0.87490000000000001</v>
      </c>
      <c r="E31" s="7">
        <v>0.43930000000000002</v>
      </c>
      <c r="F31" s="7">
        <v>1.1316999999999999</v>
      </c>
      <c r="G31" s="7">
        <v>11.015499999999999</v>
      </c>
      <c r="H31" s="7">
        <v>0.67010000000000003</v>
      </c>
      <c r="I31" s="7">
        <v>2.3083999999999998</v>
      </c>
      <c r="J31" s="7">
        <v>7.1199999999999999E-2</v>
      </c>
      <c r="K31" s="41">
        <v>2.0076999999999998</v>
      </c>
      <c r="L31" s="49">
        <f t="shared" si="50"/>
        <v>19</v>
      </c>
      <c r="M31" s="45">
        <f t="shared" si="61"/>
        <v>0.26116417910447759</v>
      </c>
      <c r="N31" s="7">
        <f t="shared" si="51"/>
        <v>0.13113432835820896</v>
      </c>
      <c r="O31" s="7">
        <f t="shared" si="52"/>
        <v>0.33782089552238803</v>
      </c>
      <c r="P31" s="7">
        <f t="shared" si="53"/>
        <v>3.2882089552238805</v>
      </c>
      <c r="Q31" s="7">
        <f t="shared" si="54"/>
        <v>0.20002985074626867</v>
      </c>
      <c r="R31" s="7">
        <f t="shared" si="55"/>
        <v>0.68907462686567156</v>
      </c>
      <c r="S31" s="7">
        <f t="shared" si="56"/>
        <v>2.1253731343283584E-2</v>
      </c>
      <c r="T31" s="8">
        <f t="shared" si="57"/>
        <v>0.59931343283582084</v>
      </c>
      <c r="U31" s="33">
        <f t="shared" si="58"/>
        <v>19</v>
      </c>
      <c r="V31" s="7">
        <f t="shared" si="62"/>
        <v>0.43577227673457192</v>
      </c>
      <c r="W31" s="7">
        <f t="shared" si="63"/>
        <v>0.21880759077551429</v>
      </c>
      <c r="X31" s="7">
        <f t="shared" si="59"/>
        <v>0.56367983264431942</v>
      </c>
      <c r="Y31" s="7">
        <f t="shared" si="60"/>
        <v>5.4866264880211189</v>
      </c>
      <c r="Z31" s="7">
        <f t="shared" si="64"/>
        <v>0.33376500473178267</v>
      </c>
      <c r="AA31" s="7">
        <f t="shared" si="65"/>
        <v>1.1497733725158141</v>
      </c>
      <c r="AB31" s="8">
        <f t="shared" si="66"/>
        <v>3.5463465657219709E-2</v>
      </c>
    </row>
    <row r="32" spans="1:28" x14ac:dyDescent="0.25">
      <c r="A32" s="76"/>
      <c r="B32" s="3">
        <v>20</v>
      </c>
      <c r="C32" s="14">
        <v>305</v>
      </c>
      <c r="D32" s="7">
        <v>0.83069999999999999</v>
      </c>
      <c r="E32" s="7">
        <v>0.33310000000000001</v>
      </c>
      <c r="F32" s="7">
        <v>1.2365999999999999</v>
      </c>
      <c r="G32" s="7">
        <v>9.3914000000000009</v>
      </c>
      <c r="H32" s="7">
        <v>0.67889999999999995</v>
      </c>
      <c r="I32" s="7">
        <v>1.5412999999999999</v>
      </c>
      <c r="J32" s="7">
        <v>4.2200000000000001E-2</v>
      </c>
      <c r="K32" s="41">
        <v>1.9469000000000001</v>
      </c>
      <c r="L32" s="49">
        <f t="shared" si="50"/>
        <v>20</v>
      </c>
      <c r="M32" s="45">
        <f t="shared" si="61"/>
        <v>0.2723606557377049</v>
      </c>
      <c r="N32" s="7">
        <f t="shared" si="51"/>
        <v>0.10921311475409837</v>
      </c>
      <c r="O32" s="7">
        <f t="shared" si="52"/>
        <v>0.40544262295081968</v>
      </c>
      <c r="P32" s="7">
        <f t="shared" si="53"/>
        <v>3.0791475409836071</v>
      </c>
      <c r="Q32" s="7">
        <f t="shared" si="54"/>
        <v>0.22259016393442624</v>
      </c>
      <c r="R32" s="7">
        <f t="shared" si="55"/>
        <v>0.505344262295082</v>
      </c>
      <c r="S32" s="7">
        <f t="shared" si="56"/>
        <v>1.3836065573770491E-2</v>
      </c>
      <c r="T32" s="8">
        <f t="shared" si="57"/>
        <v>0.63832786885245896</v>
      </c>
      <c r="U32" s="33">
        <f t="shared" si="58"/>
        <v>20</v>
      </c>
      <c r="V32" s="7">
        <f t="shared" si="62"/>
        <v>0.42667830910678511</v>
      </c>
      <c r="W32" s="7">
        <f t="shared" si="63"/>
        <v>0.17109250603523549</v>
      </c>
      <c r="X32" s="7">
        <f t="shared" si="59"/>
        <v>0.63516359340490003</v>
      </c>
      <c r="Y32" s="7">
        <f t="shared" si="60"/>
        <v>4.8237711233242591</v>
      </c>
      <c r="Z32" s="7">
        <f t="shared" si="64"/>
        <v>0.34870820278391285</v>
      </c>
      <c r="AA32" s="7">
        <f t="shared" si="65"/>
        <v>0.79166880682110008</v>
      </c>
      <c r="AB32" s="8">
        <f t="shared" si="66"/>
        <v>2.1675484102932869E-2</v>
      </c>
    </row>
    <row r="33" spans="1:28" x14ac:dyDescent="0.25">
      <c r="A33" s="76"/>
      <c r="B33" s="3">
        <v>21</v>
      </c>
      <c r="C33" s="14">
        <v>359</v>
      </c>
      <c r="D33" s="7">
        <v>0.91159999999999997</v>
      </c>
      <c r="E33" s="7">
        <v>0.30640000000000001</v>
      </c>
      <c r="F33" s="7">
        <v>1.294</v>
      </c>
      <c r="G33" s="7">
        <v>12.4511</v>
      </c>
      <c r="H33" s="7">
        <v>0.78</v>
      </c>
      <c r="I33" s="7">
        <v>2.4245000000000001</v>
      </c>
      <c r="J33" s="7">
        <v>7.7200000000000005E-2</v>
      </c>
      <c r="K33" s="41">
        <v>2.1379000000000001</v>
      </c>
      <c r="L33" s="49">
        <f t="shared" si="50"/>
        <v>21</v>
      </c>
      <c r="M33" s="45">
        <f t="shared" si="61"/>
        <v>0.25392757660167131</v>
      </c>
      <c r="N33" s="7">
        <f t="shared" si="51"/>
        <v>8.5348189415041784E-2</v>
      </c>
      <c r="O33" s="7">
        <f t="shared" si="52"/>
        <v>0.36044568245125352</v>
      </c>
      <c r="P33" s="7">
        <f t="shared" si="53"/>
        <v>3.4682729805013932</v>
      </c>
      <c r="Q33" s="7">
        <f t="shared" si="54"/>
        <v>0.21727019498607242</v>
      </c>
      <c r="R33" s="7">
        <f t="shared" si="55"/>
        <v>0.67534818941504182</v>
      </c>
      <c r="S33" s="7">
        <f t="shared" si="56"/>
        <v>2.1504178272980502E-2</v>
      </c>
      <c r="T33" s="8">
        <f t="shared" si="57"/>
        <v>0.59551532033426191</v>
      </c>
      <c r="U33" s="33">
        <f t="shared" si="58"/>
        <v>21</v>
      </c>
      <c r="V33" s="7">
        <f t="shared" si="62"/>
        <v>0.42639973806071374</v>
      </c>
      <c r="W33" s="7">
        <f t="shared" si="63"/>
        <v>0.14331820945787921</v>
      </c>
      <c r="X33" s="7">
        <f t="shared" si="59"/>
        <v>0.60526685064783192</v>
      </c>
      <c r="Y33" s="7">
        <f t="shared" si="60"/>
        <v>5.8239861546377281</v>
      </c>
      <c r="Z33" s="7">
        <f t="shared" si="64"/>
        <v>0.36484400580008419</v>
      </c>
      <c r="AA33" s="7">
        <f t="shared" si="65"/>
        <v>1.1340567846952616</v>
      </c>
      <c r="AB33" s="8">
        <f t="shared" si="66"/>
        <v>3.6110201599700638E-2</v>
      </c>
    </row>
    <row r="34" spans="1:28" x14ac:dyDescent="0.25">
      <c r="A34" s="76"/>
      <c r="B34" s="3">
        <v>22</v>
      </c>
      <c r="C34" s="14">
        <v>331</v>
      </c>
      <c r="D34" s="7">
        <v>0.9738</v>
      </c>
      <c r="E34" s="7">
        <v>0.2928</v>
      </c>
      <c r="F34" s="7">
        <v>1.089</v>
      </c>
      <c r="G34" s="7">
        <v>10.371499999999999</v>
      </c>
      <c r="H34" s="7">
        <v>0.87090000000000001</v>
      </c>
      <c r="I34" s="7">
        <v>4.26</v>
      </c>
      <c r="J34" s="7">
        <v>6.6199999999999995E-2</v>
      </c>
      <c r="K34" s="41">
        <v>1.9854000000000001</v>
      </c>
      <c r="L34" s="49">
        <f t="shared" si="50"/>
        <v>22</v>
      </c>
      <c r="M34" s="45">
        <f t="shared" si="61"/>
        <v>0.29419939577039272</v>
      </c>
      <c r="N34" s="7">
        <f t="shared" si="51"/>
        <v>8.8459214501510577E-2</v>
      </c>
      <c r="O34" s="7">
        <f t="shared" si="52"/>
        <v>0.3290030211480362</v>
      </c>
      <c r="P34" s="7">
        <f t="shared" si="53"/>
        <v>3.1333836858006037</v>
      </c>
      <c r="Q34" s="7">
        <f t="shared" si="54"/>
        <v>0.2631117824773414</v>
      </c>
      <c r="R34" s="7">
        <f t="shared" si="55"/>
        <v>1.2870090634441087</v>
      </c>
      <c r="S34" s="7">
        <f t="shared" si="56"/>
        <v>1.9999999999999997E-2</v>
      </c>
      <c r="T34" s="8">
        <f t="shared" si="57"/>
        <v>0.5998187311178248</v>
      </c>
      <c r="U34" s="33">
        <f t="shared" si="58"/>
        <v>22</v>
      </c>
      <c r="V34" s="7">
        <f t="shared" si="62"/>
        <v>0.49048050770625568</v>
      </c>
      <c r="W34" s="7">
        <f t="shared" si="63"/>
        <v>0.14747657902689634</v>
      </c>
      <c r="X34" s="7">
        <f t="shared" si="59"/>
        <v>0.54850407978241156</v>
      </c>
      <c r="Y34" s="7">
        <f t="shared" si="60"/>
        <v>5.2238843557973196</v>
      </c>
      <c r="Z34" s="7">
        <f t="shared" si="64"/>
        <v>0.4386521607736476</v>
      </c>
      <c r="AA34" s="7">
        <f t="shared" si="65"/>
        <v>2.1456633423995162</v>
      </c>
      <c r="AB34" s="8">
        <f t="shared" si="66"/>
        <v>3.3343406870152109E-2</v>
      </c>
    </row>
    <row r="35" spans="1:28" x14ac:dyDescent="0.25">
      <c r="A35" s="76"/>
      <c r="B35" s="24">
        <v>23</v>
      </c>
      <c r="C35" s="14">
        <v>373</v>
      </c>
      <c r="D35" s="7">
        <v>0.97570000000000001</v>
      </c>
      <c r="E35" s="7">
        <v>0.29520000000000002</v>
      </c>
      <c r="F35" s="7">
        <v>1.4043000000000001</v>
      </c>
      <c r="G35" s="7">
        <v>14.4664</v>
      </c>
      <c r="H35" s="7">
        <v>0.94269999999999998</v>
      </c>
      <c r="I35" s="7">
        <v>2.0266999999999999</v>
      </c>
      <c r="J35" s="7">
        <v>6.2899999999999998E-2</v>
      </c>
      <c r="K35" s="41">
        <v>2.0579999999999998</v>
      </c>
      <c r="L35" s="49">
        <f t="shared" si="50"/>
        <v>23</v>
      </c>
      <c r="M35" s="45">
        <f t="shared" si="61"/>
        <v>0.26158176943699735</v>
      </c>
      <c r="N35" s="7">
        <f t="shared" si="51"/>
        <v>7.9142091152815022E-2</v>
      </c>
      <c r="O35" s="7">
        <f t="shared" si="52"/>
        <v>0.37648793565683647</v>
      </c>
      <c r="P35" s="7">
        <f t="shared" si="53"/>
        <v>3.8783914209115284</v>
      </c>
      <c r="Q35" s="7">
        <f t="shared" si="54"/>
        <v>0.25273458445040214</v>
      </c>
      <c r="R35" s="7">
        <f t="shared" si="55"/>
        <v>0.54335120643431634</v>
      </c>
      <c r="S35" s="7">
        <f t="shared" si="56"/>
        <v>1.6863270777479893E-2</v>
      </c>
      <c r="T35" s="8">
        <f t="shared" si="57"/>
        <v>0.55174262734584445</v>
      </c>
      <c r="U35" s="33">
        <f t="shared" si="58"/>
        <v>23</v>
      </c>
      <c r="V35" s="7">
        <f t="shared" si="62"/>
        <v>0.47410106899902821</v>
      </c>
      <c r="W35" s="7">
        <f t="shared" si="63"/>
        <v>0.14344023323615163</v>
      </c>
      <c r="X35" s="7">
        <f t="shared" si="59"/>
        <v>0.68236151603498552</v>
      </c>
      <c r="Y35" s="7">
        <f t="shared" si="60"/>
        <v>7.0293488824101074</v>
      </c>
      <c r="Z35" s="7">
        <f t="shared" si="64"/>
        <v>0.4580660835762877</v>
      </c>
      <c r="AA35" s="7">
        <f t="shared" si="65"/>
        <v>0.98479105928085531</v>
      </c>
      <c r="AB35" s="8">
        <f t="shared" si="66"/>
        <v>3.0563654033041791E-2</v>
      </c>
    </row>
    <row r="36" spans="1:28" ht="15.75" thickBot="1" x14ac:dyDescent="0.3">
      <c r="A36" s="77"/>
      <c r="B36" s="25">
        <v>24</v>
      </c>
      <c r="C36" s="15">
        <v>380</v>
      </c>
      <c r="D36" s="9">
        <v>0.91159999999999997</v>
      </c>
      <c r="E36" s="9">
        <v>0.27700000000000002</v>
      </c>
      <c r="F36" s="9">
        <v>1.3058000000000001</v>
      </c>
      <c r="G36" s="9">
        <v>15.3109</v>
      </c>
      <c r="H36" s="9">
        <v>0.82950000000000002</v>
      </c>
      <c r="I36" s="9">
        <v>2.2465999999999999</v>
      </c>
      <c r="J36" s="9">
        <v>6.0100000000000001E-2</v>
      </c>
      <c r="K36" s="42">
        <v>2.1055999999999999</v>
      </c>
      <c r="L36" s="50">
        <f t="shared" si="50"/>
        <v>24</v>
      </c>
      <c r="M36" s="46">
        <f t="shared" si="61"/>
        <v>0.23989473684210524</v>
      </c>
      <c r="N36" s="9">
        <f t="shared" si="51"/>
        <v>7.2894736842105276E-2</v>
      </c>
      <c r="O36" s="9">
        <f t="shared" si="52"/>
        <v>0.34363157894736845</v>
      </c>
      <c r="P36" s="9">
        <f t="shared" si="53"/>
        <v>4.0291842105263154</v>
      </c>
      <c r="Q36" s="9">
        <f t="shared" si="54"/>
        <v>0.21828947368421053</v>
      </c>
      <c r="R36" s="9">
        <f t="shared" si="55"/>
        <v>0.59121052631578952</v>
      </c>
      <c r="S36" s="9">
        <f t="shared" si="56"/>
        <v>1.581578947368421E-2</v>
      </c>
      <c r="T36" s="10">
        <f t="shared" si="57"/>
        <v>0.55410526315789477</v>
      </c>
      <c r="U36" s="34">
        <f t="shared" si="58"/>
        <v>24</v>
      </c>
      <c r="V36" s="9">
        <f t="shared" si="62"/>
        <v>0.43294072948328266</v>
      </c>
      <c r="W36" s="9">
        <f t="shared" si="63"/>
        <v>0.13155395136778117</v>
      </c>
      <c r="X36" s="9">
        <f t="shared" si="59"/>
        <v>0.62015577507598785</v>
      </c>
      <c r="Y36" s="9">
        <f t="shared" si="60"/>
        <v>7.2715140577507604</v>
      </c>
      <c r="Z36" s="9">
        <f t="shared" si="64"/>
        <v>0.39394946808510639</v>
      </c>
      <c r="AA36" s="9">
        <f t="shared" si="65"/>
        <v>1.0669642857142858</v>
      </c>
      <c r="AB36" s="10">
        <f t="shared" si="66"/>
        <v>2.854293313069909E-2</v>
      </c>
    </row>
    <row r="37" spans="1:28" ht="15.75" thickTop="1" x14ac:dyDescent="0.25">
      <c r="A37" s="7"/>
      <c r="B37" s="21" t="s">
        <v>8</v>
      </c>
      <c r="C37" s="59">
        <f t="shared" ref="C37:K37" si="67">AVERAGE(C29:C36)</f>
        <v>346.125</v>
      </c>
      <c r="D37" s="59">
        <f t="shared" si="67"/>
        <v>0.89506249999999998</v>
      </c>
      <c r="E37" s="59">
        <f t="shared" si="67"/>
        <v>0.34263750000000004</v>
      </c>
      <c r="F37" s="59">
        <f t="shared" si="67"/>
        <v>1.2658500000000001</v>
      </c>
      <c r="G37" s="59">
        <f t="shared" si="67"/>
        <v>12.029187499999999</v>
      </c>
      <c r="H37" s="59">
        <f t="shared" si="67"/>
        <v>0.8097875000000001</v>
      </c>
      <c r="I37" s="59">
        <f t="shared" si="67"/>
        <v>2.3772125000000002</v>
      </c>
      <c r="J37" s="59">
        <f t="shared" si="67"/>
        <v>6.37625E-2</v>
      </c>
      <c r="K37" s="60">
        <f t="shared" si="67"/>
        <v>2.0455874999999999</v>
      </c>
      <c r="L37" s="51" t="str">
        <f t="shared" si="50"/>
        <v>Mean (g)</v>
      </c>
      <c r="M37" s="61">
        <f t="shared" ref="M37:T37" si="68">AVERAGE(M29:M36)</f>
        <v>0.25920468224886145</v>
      </c>
      <c r="N37" s="59">
        <f t="shared" si="68"/>
        <v>9.9703143826789714E-2</v>
      </c>
      <c r="O37" s="59">
        <f t="shared" si="68"/>
        <v>0.36648372993245781</v>
      </c>
      <c r="P37" s="59">
        <f t="shared" si="68"/>
        <v>3.4527296328229315</v>
      </c>
      <c r="Q37" s="59">
        <f t="shared" si="68"/>
        <v>0.23392606471464433</v>
      </c>
      <c r="R37" s="59">
        <f t="shared" si="68"/>
        <v>0.68984948754703834</v>
      </c>
      <c r="S37" s="59">
        <f t="shared" si="68"/>
        <v>1.8412745489028985E-2</v>
      </c>
      <c r="T37" s="62">
        <f t="shared" si="68"/>
        <v>0.5927671550274638</v>
      </c>
      <c r="U37" s="35" t="str">
        <f t="shared" si="58"/>
        <v>Mean (g)</v>
      </c>
      <c r="V37" s="59">
        <f t="shared" ref="V37:AB37" si="69">AVERAGE(V29:V36)</f>
        <v>0.4377453810305062</v>
      </c>
      <c r="W37" s="59">
        <f t="shared" si="69"/>
        <v>0.16766412432114064</v>
      </c>
      <c r="X37" s="59">
        <f t="shared" si="69"/>
        <v>0.61863152759511586</v>
      </c>
      <c r="Y37" s="59">
        <f t="shared" si="69"/>
        <v>5.861982591237382</v>
      </c>
      <c r="Z37" s="59">
        <f t="shared" si="69"/>
        <v>0.39563752161385241</v>
      </c>
      <c r="AA37" s="59">
        <f t="shared" si="69"/>
        <v>1.1642509078742762</v>
      </c>
      <c r="AB37" s="59">
        <f t="shared" si="69"/>
        <v>3.1113055252808854E-2</v>
      </c>
    </row>
    <row r="38" spans="1:28" x14ac:dyDescent="0.25">
      <c r="A38" s="7"/>
      <c r="B38" s="22" t="s">
        <v>0</v>
      </c>
      <c r="C38" s="63">
        <f t="shared" ref="C38:K38" si="70">STDEV(C29:C36)</f>
        <v>25.66508189294218</v>
      </c>
      <c r="D38" s="63">
        <f t="shared" si="70"/>
        <v>6.1296770772552585E-2</v>
      </c>
      <c r="E38" s="63">
        <f t="shared" si="70"/>
        <v>6.7932086622281396E-2</v>
      </c>
      <c r="F38" s="63">
        <f t="shared" si="70"/>
        <v>0.10743960429668653</v>
      </c>
      <c r="G38" s="63">
        <f t="shared" si="70"/>
        <v>2.1555573640758081</v>
      </c>
      <c r="H38" s="63">
        <f t="shared" si="70"/>
        <v>9.7504731570172559E-2</v>
      </c>
      <c r="I38" s="63">
        <f t="shared" si="70"/>
        <v>0.80693281086469559</v>
      </c>
      <c r="J38" s="63">
        <f t="shared" si="70"/>
        <v>1.0209090836812349E-2</v>
      </c>
      <c r="K38" s="64">
        <f t="shared" si="70"/>
        <v>6.8569369202707023E-2</v>
      </c>
      <c r="L38" s="52" t="str">
        <f t="shared" si="50"/>
        <v>SD</v>
      </c>
      <c r="M38" s="65">
        <f t="shared" ref="M38:T38" si="71">STDEV(M29:M36)</f>
        <v>1.7721327857181134E-2</v>
      </c>
      <c r="N38" s="63">
        <f t="shared" si="71"/>
        <v>2.1719415546660896E-2</v>
      </c>
      <c r="O38" s="63">
        <f t="shared" si="71"/>
        <v>3.0097724285801566E-2</v>
      </c>
      <c r="P38" s="63">
        <f t="shared" si="71"/>
        <v>0.36938868079619952</v>
      </c>
      <c r="Q38" s="63">
        <f t="shared" si="71"/>
        <v>2.2173290527390258E-2</v>
      </c>
      <c r="R38" s="63">
        <f t="shared" si="71"/>
        <v>0.24889259780929221</v>
      </c>
      <c r="S38" s="63">
        <f t="shared" si="71"/>
        <v>2.7082229443768538E-3</v>
      </c>
      <c r="T38" s="66">
        <f t="shared" si="71"/>
        <v>2.891085242785725E-2</v>
      </c>
      <c r="U38" s="36" t="str">
        <f t="shared" si="58"/>
        <v>SD</v>
      </c>
      <c r="V38" s="63">
        <f t="shared" ref="V38:AB38" si="72">STDEV(V29:V36)</f>
        <v>2.9973404037536726E-2</v>
      </c>
      <c r="W38" s="63">
        <f t="shared" si="72"/>
        <v>3.3326675573496597E-2</v>
      </c>
      <c r="X38" s="63">
        <f t="shared" si="72"/>
        <v>4.617311978435365E-2</v>
      </c>
      <c r="Y38" s="63">
        <f t="shared" si="72"/>
        <v>0.90992199636073134</v>
      </c>
      <c r="Z38" s="63">
        <f t="shared" si="72"/>
        <v>4.4023656124079373E-2</v>
      </c>
      <c r="AA38" s="63">
        <f t="shared" si="72"/>
        <v>0.41180213254717968</v>
      </c>
      <c r="AB38" s="63">
        <f t="shared" si="72"/>
        <v>4.5564647371523206E-3</v>
      </c>
    </row>
    <row r="41" spans="1:28" x14ac:dyDescent="0.25">
      <c r="A41" s="57" t="s">
        <v>2</v>
      </c>
    </row>
    <row r="42" spans="1:28" x14ac:dyDescent="0.25">
      <c r="A42" t="s">
        <v>1</v>
      </c>
    </row>
    <row r="43" spans="1:28" x14ac:dyDescent="0.25">
      <c r="A43" s="4" t="s">
        <v>5</v>
      </c>
    </row>
    <row r="44" spans="1:28" x14ac:dyDescent="0.25">
      <c r="A44" t="s">
        <v>36</v>
      </c>
    </row>
    <row r="45" spans="1:28" x14ac:dyDescent="0.25">
      <c r="A45" t="s">
        <v>37</v>
      </c>
    </row>
    <row r="47" spans="1:28" x14ac:dyDescent="0.25">
      <c r="A47" t="s">
        <v>40</v>
      </c>
    </row>
    <row r="49" spans="1:9" ht="151.5" customHeight="1" x14ac:dyDescent="0.25">
      <c r="A49" s="69" t="s">
        <v>39</v>
      </c>
      <c r="B49" s="69"/>
      <c r="C49" s="69"/>
      <c r="D49" s="69"/>
      <c r="E49" s="69"/>
      <c r="F49" s="69"/>
      <c r="G49" s="28"/>
      <c r="H49" s="28"/>
      <c r="I49" s="28"/>
    </row>
  </sheetData>
  <mergeCells count="8">
    <mergeCell ref="A1:G1"/>
    <mergeCell ref="A49:F49"/>
    <mergeCell ref="V3:AB3"/>
    <mergeCell ref="A5:A12"/>
    <mergeCell ref="A17:A24"/>
    <mergeCell ref="A29:A36"/>
    <mergeCell ref="D3:K3"/>
    <mergeCell ref="M3:T3"/>
  </mergeCells>
  <pageMargins left="0.7" right="0.7" top="0.75" bottom="0.75" header="0.3" footer="0.3"/>
  <pageSetup paperSize="9" orientation="portrait" r:id="rId1"/>
  <ignoredErrors>
    <ignoredError sqref="U13:U14 L13:L14 L37:L38 L25:L26 U25:U26 U37:U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S6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Könyvtár</cp:lastModifiedBy>
  <dcterms:created xsi:type="dcterms:W3CDTF">2016-12-09T09:47:33Z</dcterms:created>
  <dcterms:modified xsi:type="dcterms:W3CDTF">2017-04-21T13:04:29Z</dcterms:modified>
</cp:coreProperties>
</file>