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kelloko/Documents/Willem project/Manuskripti/Drafts/Submission/Revision/Files for revision/"/>
    </mc:Choice>
  </mc:AlternateContent>
  <bookViews>
    <workbookView xWindow="1040" yWindow="1300" windowWidth="24560" windowHeight="136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4" i="1" l="1"/>
  <c r="K66" i="1"/>
  <c r="S66" i="1"/>
  <c r="L66" i="1"/>
  <c r="T66" i="1"/>
  <c r="M66" i="1"/>
  <c r="U66" i="1"/>
  <c r="N66" i="1"/>
  <c r="V66" i="1"/>
  <c r="X66" i="1"/>
  <c r="K65" i="1"/>
  <c r="S65" i="1"/>
  <c r="L65" i="1"/>
  <c r="T65" i="1"/>
  <c r="M65" i="1"/>
  <c r="U65" i="1"/>
  <c r="N65" i="1"/>
  <c r="V65" i="1"/>
  <c r="X65" i="1"/>
  <c r="K64" i="1"/>
  <c r="S64" i="1"/>
  <c r="L64" i="1"/>
  <c r="T64" i="1"/>
  <c r="M64" i="1"/>
  <c r="U64" i="1"/>
  <c r="N64" i="1"/>
  <c r="V64" i="1"/>
  <c r="X64" i="1"/>
  <c r="G59" i="1"/>
  <c r="K61" i="1"/>
  <c r="S61" i="1"/>
  <c r="L61" i="1"/>
  <c r="T61" i="1"/>
  <c r="M61" i="1"/>
  <c r="U61" i="1"/>
  <c r="N61" i="1"/>
  <c r="V61" i="1"/>
  <c r="X61" i="1"/>
  <c r="K60" i="1"/>
  <c r="S60" i="1"/>
  <c r="L60" i="1"/>
  <c r="T60" i="1"/>
  <c r="M60" i="1"/>
  <c r="U60" i="1"/>
  <c r="N60" i="1"/>
  <c r="V60" i="1"/>
  <c r="X60" i="1"/>
  <c r="K59" i="1"/>
  <c r="S59" i="1"/>
  <c r="L59" i="1"/>
  <c r="T59" i="1"/>
  <c r="M59" i="1"/>
  <c r="U59" i="1"/>
  <c r="N59" i="1"/>
  <c r="V59" i="1"/>
  <c r="X59" i="1"/>
  <c r="G54" i="1"/>
  <c r="K55" i="1"/>
  <c r="S55" i="1"/>
  <c r="L55" i="1"/>
  <c r="T55" i="1"/>
  <c r="M55" i="1"/>
  <c r="U55" i="1"/>
  <c r="N55" i="1"/>
  <c r="V55" i="1"/>
  <c r="X55" i="1"/>
  <c r="K56" i="1"/>
  <c r="S56" i="1"/>
  <c r="L56" i="1"/>
  <c r="T56" i="1"/>
  <c r="M56" i="1"/>
  <c r="U56" i="1"/>
  <c r="N56" i="1"/>
  <c r="V56" i="1"/>
  <c r="X56" i="1"/>
  <c r="K54" i="1"/>
  <c r="S54" i="1"/>
  <c r="L54" i="1"/>
  <c r="T54" i="1"/>
  <c r="M54" i="1"/>
  <c r="U54" i="1"/>
  <c r="N54" i="1"/>
  <c r="V54" i="1"/>
  <c r="X54" i="1"/>
  <c r="W66" i="1"/>
  <c r="W65" i="1"/>
  <c r="W64" i="1"/>
  <c r="W61" i="1"/>
  <c r="W60" i="1"/>
  <c r="W59" i="1"/>
  <c r="W56" i="1"/>
  <c r="W55" i="1"/>
  <c r="W54" i="1"/>
  <c r="O65" i="1"/>
  <c r="O66" i="1"/>
  <c r="O64" i="1"/>
  <c r="P61" i="1"/>
  <c r="P60" i="1"/>
  <c r="P59" i="1"/>
  <c r="O60" i="1"/>
  <c r="O61" i="1"/>
  <c r="O59" i="1"/>
  <c r="P56" i="1"/>
  <c r="P55" i="1"/>
  <c r="P54" i="1"/>
  <c r="O56" i="1"/>
  <c r="O55" i="1"/>
  <c r="O54" i="1"/>
  <c r="H66" i="1"/>
  <c r="H65" i="1"/>
  <c r="H64" i="1"/>
  <c r="H61" i="1"/>
  <c r="H60" i="1"/>
  <c r="H59" i="1"/>
  <c r="H56" i="1"/>
  <c r="H55" i="1"/>
  <c r="H54" i="1"/>
  <c r="G66" i="1"/>
  <c r="G65" i="1"/>
  <c r="G61" i="1"/>
  <c r="G60" i="1"/>
  <c r="G56" i="1"/>
  <c r="G55" i="1"/>
  <c r="P66" i="1"/>
  <c r="P65" i="1"/>
  <c r="P64" i="1"/>
  <c r="E46" i="1"/>
  <c r="H48" i="1"/>
  <c r="M48" i="1"/>
  <c r="I48" i="1"/>
  <c r="N48" i="1"/>
  <c r="O48" i="1"/>
  <c r="J48" i="1"/>
  <c r="E48" i="1"/>
  <c r="H47" i="1"/>
  <c r="M47" i="1"/>
  <c r="I47" i="1"/>
  <c r="N47" i="1"/>
  <c r="O47" i="1"/>
  <c r="J47" i="1"/>
  <c r="E47" i="1"/>
  <c r="H46" i="1"/>
  <c r="M46" i="1"/>
  <c r="I46" i="1"/>
  <c r="N46" i="1"/>
  <c r="O46" i="1"/>
  <c r="J46" i="1"/>
  <c r="E41" i="1"/>
  <c r="H43" i="1"/>
  <c r="M43" i="1"/>
  <c r="I43" i="1"/>
  <c r="N43" i="1"/>
  <c r="O43" i="1"/>
  <c r="J43" i="1"/>
  <c r="E43" i="1"/>
  <c r="H42" i="1"/>
  <c r="M42" i="1"/>
  <c r="I42" i="1"/>
  <c r="N42" i="1"/>
  <c r="O42" i="1"/>
  <c r="J42" i="1"/>
  <c r="E42" i="1"/>
  <c r="H41" i="1"/>
  <c r="M41" i="1"/>
  <c r="I41" i="1"/>
  <c r="N41" i="1"/>
  <c r="O41" i="1"/>
  <c r="J41" i="1"/>
  <c r="E36" i="1"/>
  <c r="H38" i="1"/>
  <c r="M38" i="1"/>
  <c r="I38" i="1"/>
  <c r="N38" i="1"/>
  <c r="O38" i="1"/>
  <c r="J38" i="1"/>
  <c r="E38" i="1"/>
  <c r="H37" i="1"/>
  <c r="M37" i="1"/>
  <c r="I37" i="1"/>
  <c r="N37" i="1"/>
  <c r="O37" i="1"/>
  <c r="J37" i="1"/>
  <c r="E37" i="1"/>
  <c r="H36" i="1"/>
  <c r="M36" i="1"/>
  <c r="I36" i="1"/>
  <c r="N36" i="1"/>
  <c r="O36" i="1"/>
  <c r="J36" i="1"/>
  <c r="E29" i="1"/>
  <c r="I31" i="1"/>
  <c r="N31" i="1"/>
  <c r="H31" i="1"/>
  <c r="M31" i="1"/>
  <c r="I30" i="1"/>
  <c r="N30" i="1"/>
  <c r="H30" i="1"/>
  <c r="M30" i="1"/>
  <c r="I29" i="1"/>
  <c r="N29" i="1"/>
  <c r="H29" i="1"/>
  <c r="M29" i="1"/>
  <c r="E24" i="1"/>
  <c r="H24" i="1"/>
  <c r="M24" i="1"/>
  <c r="I26" i="1"/>
  <c r="N26" i="1"/>
  <c r="H26" i="1"/>
  <c r="M26" i="1"/>
  <c r="I25" i="1"/>
  <c r="N25" i="1"/>
  <c r="H25" i="1"/>
  <c r="M25" i="1"/>
  <c r="I24" i="1"/>
  <c r="N24" i="1"/>
  <c r="E19" i="1"/>
  <c r="H20" i="1"/>
  <c r="M20" i="1"/>
  <c r="I20" i="1"/>
  <c r="N20" i="1"/>
  <c r="H21" i="1"/>
  <c r="M21" i="1"/>
  <c r="I21" i="1"/>
  <c r="N21" i="1"/>
  <c r="I19" i="1"/>
  <c r="N19" i="1"/>
  <c r="H19" i="1"/>
  <c r="M19" i="1"/>
  <c r="O31" i="1"/>
  <c r="O30" i="1"/>
  <c r="O29" i="1"/>
  <c r="O26" i="1"/>
  <c r="O25" i="1"/>
  <c r="O24" i="1"/>
  <c r="O21" i="1"/>
  <c r="O20" i="1"/>
  <c r="O19" i="1"/>
  <c r="J31" i="1"/>
  <c r="J30" i="1"/>
  <c r="J29" i="1"/>
  <c r="J26" i="1"/>
  <c r="J25" i="1"/>
  <c r="J24" i="1"/>
  <c r="J21" i="1"/>
  <c r="J20" i="1"/>
  <c r="J19" i="1"/>
  <c r="E31" i="1"/>
  <c r="E30" i="1"/>
  <c r="E26" i="1"/>
  <c r="E25" i="1"/>
  <c r="E20" i="1"/>
  <c r="E21" i="1"/>
</calcChain>
</file>

<file path=xl/sharedStrings.xml><?xml version="1.0" encoding="utf-8"?>
<sst xmlns="http://schemas.openxmlformats.org/spreadsheetml/2006/main" count="157" uniqueCount="34">
  <si>
    <t>Survival (%)</t>
  </si>
  <si>
    <t>Growth time (minutes)</t>
  </si>
  <si>
    <t>st369, pathogenic GAS</t>
  </si>
  <si>
    <t>Methods:</t>
  </si>
  <si>
    <t>24. Haapasalo K, Vuopio J, Syrjanen J, Suvilehto J, Massinen S, Karppelin M, et al. Acquisition of complement factor H is important for pathogenesis of streptococcus pyogenes infections: Evidence from bacterial in vitro survival and human genetic association. J Immunol. 2012 Jan 1;188(1):426-35.</t>
  </si>
  <si>
    <t>Results:</t>
  </si>
  <si>
    <t>st369</t>
  </si>
  <si>
    <t>CFU/ml</t>
  </si>
  <si>
    <t>Average</t>
  </si>
  <si>
    <t>Experiment 1</t>
  </si>
  <si>
    <t>Clinical blood isolate</t>
  </si>
  <si>
    <t>Multiplying factor</t>
  </si>
  <si>
    <t>Experiment 2</t>
  </si>
  <si>
    <t>st369, experiment 1</t>
  </si>
  <si>
    <t>st369, experiment 2</t>
  </si>
  <si>
    <t>STD</t>
  </si>
  <si>
    <t>Combined data, CFU/ml</t>
  </si>
  <si>
    <t>Clinical blood isolate, exp. 2</t>
  </si>
  <si>
    <t>Combined data, Survival (%)</t>
  </si>
  <si>
    <t>Combined data, Multiplyfication factor</t>
  </si>
  <si>
    <t>Clinical blood isolate, exp. 1</t>
  </si>
  <si>
    <t>Blood Survival Assay</t>
  </si>
  <si>
    <t>Survival of the strains in blood was tested using pour plate method described in detail [24] (Haapasalo et al 2012 J Immunology).</t>
  </si>
  <si>
    <t>Bacteria was cultered in hirudin anticoagulated blood at 37C for 0, 120min and 180min.</t>
  </si>
  <si>
    <t>The bacteria (400CFU/ml) were plated 50 µl/plate as dublicates and cultured on MRS plates (Lactobacillus) or in blood plates (GAS) o/n +37C.</t>
  </si>
  <si>
    <t xml:space="preserve">The colonies were counted and survival calculated. See details [24] </t>
  </si>
  <si>
    <t>Reference:</t>
  </si>
  <si>
    <t>Conclusions:</t>
  </si>
  <si>
    <r>
      <t xml:space="preserve">S3 Table. Survival of </t>
    </r>
    <r>
      <rPr>
        <b/>
        <i/>
        <sz val="12"/>
        <color theme="1"/>
        <rFont val="Calibri"/>
        <scheme val="minor"/>
      </rPr>
      <t>L. rhamnosus</t>
    </r>
    <r>
      <rPr>
        <b/>
        <sz val="12"/>
        <color theme="1"/>
        <rFont val="Calibri"/>
        <family val="2"/>
        <scheme val="minor"/>
      </rPr>
      <t xml:space="preserve"> strains in blood.</t>
    </r>
  </si>
  <si>
    <t>Figures:</t>
  </si>
  <si>
    <r>
      <rPr>
        <i/>
        <sz val="12"/>
        <color theme="1"/>
        <rFont val="Calibri"/>
        <scheme val="minor"/>
      </rPr>
      <t>L. Rhamnosus</t>
    </r>
    <r>
      <rPr>
        <sz val="12"/>
        <color theme="1"/>
        <rFont val="Calibri"/>
        <family val="2"/>
        <scheme val="minor"/>
      </rPr>
      <t xml:space="preserve"> GG</t>
    </r>
  </si>
  <si>
    <r>
      <rPr>
        <i/>
        <sz val="12"/>
        <color theme="1"/>
        <rFont val="Calibri"/>
        <scheme val="minor"/>
      </rPr>
      <t>L. Rhamnosus</t>
    </r>
    <r>
      <rPr>
        <sz val="12"/>
        <color theme="1"/>
        <rFont val="Calibri"/>
        <family val="2"/>
        <scheme val="minor"/>
      </rPr>
      <t xml:space="preserve"> GG, exp. 2</t>
    </r>
  </si>
  <si>
    <r>
      <rPr>
        <i/>
        <sz val="12"/>
        <color theme="1"/>
        <rFont val="Calibri"/>
        <scheme val="minor"/>
      </rPr>
      <t>L. Rhamnosus</t>
    </r>
    <r>
      <rPr>
        <sz val="12"/>
        <color theme="1"/>
        <rFont val="Calibri"/>
        <family val="2"/>
        <scheme val="minor"/>
      </rPr>
      <t xml:space="preserve"> GG, exp. 1</t>
    </r>
  </si>
  <si>
    <r>
      <rPr>
        <b/>
        <i/>
        <sz val="12"/>
        <color theme="1"/>
        <rFont val="Tahoma"/>
      </rPr>
      <t>L. rhamnosus</t>
    </r>
    <r>
      <rPr>
        <b/>
        <sz val="12"/>
        <color theme="1"/>
        <rFont val="Tahoma"/>
      </rPr>
      <t xml:space="preserve"> GG and clinical isolate showed only little survival in blood compared to st369 a pathogenic group A streptococcus.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</si>
</sst>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Tahoma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Tahoma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1" xfId="0" applyBorder="1"/>
    <xf numFmtId="0" fontId="3" fillId="12" borderId="0" xfId="0" applyFont="1" applyFill="1"/>
    <xf numFmtId="0" fontId="0" fillId="12" borderId="0" xfId="0" applyFill="1"/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10" borderId="4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Survival in blood</a:t>
            </a:r>
          </a:p>
        </c:rich>
      </c:tx>
      <c:layout>
        <c:manualLayout>
          <c:xMode val="edge"/>
          <c:yMode val="edge"/>
          <c:x val="0.316866239524272"/>
          <c:y val="0.0720056334421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258484595086"/>
          <c:y val="0.165152992379897"/>
          <c:w val="0.583252526209193"/>
          <c:h val="0.630999072939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Sheet1!$C$34</c:f>
              <c:strCache>
                <c:ptCount val="1"/>
                <c:pt idx="0">
                  <c:v>st369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Sheet1!$P$54:$P$56</c:f>
                <c:numCache>
                  <c:formatCode>General</c:formatCode>
                  <c:ptCount val="3"/>
                  <c:pt idx="0">
                    <c:v>22.21171282406039</c:v>
                  </c:pt>
                  <c:pt idx="1">
                    <c:v>1435.98834157635</c:v>
                  </c:pt>
                  <c:pt idx="2">
                    <c:v>15956.55985465767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Sheet1!$B$64:$B$66</c:f>
              <c:numCache>
                <c:formatCode>General</c:formatCode>
                <c:ptCount val="3"/>
                <c:pt idx="0">
                  <c:v>0.0</c:v>
                </c:pt>
                <c:pt idx="1">
                  <c:v>120.0</c:v>
                </c:pt>
                <c:pt idx="2">
                  <c:v>180.0</c:v>
                </c:pt>
              </c:numCache>
            </c:numRef>
          </c:cat>
          <c:val>
            <c:numRef>
              <c:f>Sheet1!$O$54:$O$56</c:f>
              <c:numCache>
                <c:formatCode>General</c:formatCode>
                <c:ptCount val="3"/>
                <c:pt idx="0">
                  <c:v>100.0</c:v>
                </c:pt>
                <c:pt idx="1">
                  <c:v>5087.420042643923</c:v>
                </c:pt>
                <c:pt idx="2">
                  <c:v>14754.7974413646</c:v>
                </c:pt>
              </c:numCache>
            </c:numRef>
          </c:val>
        </c:ser>
        <c:ser>
          <c:idx val="1"/>
          <c:order val="1"/>
          <c:tx>
            <c:strRef>
              <c:f>Sheet1!$C$39</c:f>
              <c:strCache>
                <c:ptCount val="1"/>
                <c:pt idx="0">
                  <c:v>L. Rhamnosus GG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Sheet1!$B$64:$B$66</c:f>
              <c:numCache>
                <c:formatCode>General</c:formatCode>
                <c:ptCount val="3"/>
                <c:pt idx="0">
                  <c:v>0.0</c:v>
                </c:pt>
                <c:pt idx="1">
                  <c:v>120.0</c:v>
                </c:pt>
                <c:pt idx="2">
                  <c:v>180.0</c:v>
                </c:pt>
              </c:numCache>
            </c:numRef>
          </c:cat>
          <c:val>
            <c:numRef>
              <c:f>Sheet1!$O$59:$O$61</c:f>
              <c:numCache>
                <c:formatCode>General</c:formatCode>
                <c:ptCount val="3"/>
                <c:pt idx="0">
                  <c:v>100.0</c:v>
                </c:pt>
                <c:pt idx="1">
                  <c:v>30.45537340619308</c:v>
                </c:pt>
                <c:pt idx="2">
                  <c:v>26.52094717668488</c:v>
                </c:pt>
              </c:numCache>
            </c:numRef>
          </c:val>
        </c:ser>
        <c:ser>
          <c:idx val="2"/>
          <c:order val="2"/>
          <c:tx>
            <c:strRef>
              <c:f>Sheet1!$C$44</c:f>
              <c:strCache>
                <c:ptCount val="1"/>
                <c:pt idx="0">
                  <c:v>Clinical blood isolate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Sheet1!$P$64:$P$66</c:f>
                <c:numCache>
                  <c:formatCode>General</c:formatCode>
                  <c:ptCount val="3"/>
                  <c:pt idx="0">
                    <c:v>102.9832711617042</c:v>
                  </c:pt>
                  <c:pt idx="1">
                    <c:v>50.56343777294126</c:v>
                  </c:pt>
                  <c:pt idx="2">
                    <c:v>34.51021682559469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Sheet1!$B$64:$B$66</c:f>
              <c:numCache>
                <c:formatCode>General</c:formatCode>
                <c:ptCount val="3"/>
                <c:pt idx="0">
                  <c:v>0.0</c:v>
                </c:pt>
                <c:pt idx="1">
                  <c:v>120.0</c:v>
                </c:pt>
                <c:pt idx="2">
                  <c:v>180.0</c:v>
                </c:pt>
              </c:numCache>
            </c:numRef>
          </c:cat>
          <c:val>
            <c:numRef>
              <c:f>Sheet1!$O$64:$O$66</c:f>
              <c:numCache>
                <c:formatCode>General</c:formatCode>
                <c:ptCount val="3"/>
                <c:pt idx="0">
                  <c:v>100.0</c:v>
                </c:pt>
                <c:pt idx="1">
                  <c:v>47.15447154471545</c:v>
                </c:pt>
                <c:pt idx="2">
                  <c:v>31.12659698025551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83800048"/>
        <c:axId val="-83785344"/>
      </c:barChart>
      <c:catAx>
        <c:axId val="-8380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3785344"/>
        <c:crosses val="autoZero"/>
        <c:auto val="1"/>
        <c:lblAlgn val="ctr"/>
        <c:lblOffset val="100"/>
        <c:noMultiLvlLbl val="0"/>
      </c:catAx>
      <c:valAx>
        <c:axId val="-83785344"/>
        <c:scaling>
          <c:orientation val="minMax"/>
          <c:max val="32500.0"/>
          <c:min val="0.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Survival</a:t>
                </a:r>
                <a:r>
                  <a:rPr lang="en-US" baseline="0"/>
                  <a:t> in Blood (%)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3800048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305002877729"/>
          <c:y val="0.291898564153685"/>
          <c:w val="0.196190104982479"/>
          <c:h val="0.4465163392956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Survival in blood</a:t>
            </a:r>
          </a:p>
        </c:rich>
      </c:tx>
      <c:layout>
        <c:manualLayout>
          <c:xMode val="edge"/>
          <c:yMode val="edge"/>
          <c:x val="0.30665540617811"/>
          <c:y val="0.0744723754594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258484595086"/>
          <c:y val="0.165152992379897"/>
          <c:w val="0.583252526209193"/>
          <c:h val="0.63099907293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Sheet1!$C$39</c:f>
              <c:strCache>
                <c:ptCount val="1"/>
                <c:pt idx="0">
                  <c:v>L. Rhamnosus GG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Sheet1!$P$59:$P$61</c:f>
                <c:numCache>
                  <c:formatCode>General</c:formatCode>
                  <c:ptCount val="3"/>
                  <c:pt idx="0">
                    <c:v>34.41909056899654</c:v>
                  </c:pt>
                  <c:pt idx="1">
                    <c:v>33.53575058348707</c:v>
                  </c:pt>
                  <c:pt idx="2">
                    <c:v>30.64685623108374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Sheet1!$J$64:$J$66</c:f>
              <c:numCache>
                <c:formatCode>General</c:formatCode>
                <c:ptCount val="3"/>
                <c:pt idx="0">
                  <c:v>0.0</c:v>
                </c:pt>
                <c:pt idx="1">
                  <c:v>120.0</c:v>
                </c:pt>
                <c:pt idx="2">
                  <c:v>180.0</c:v>
                </c:pt>
              </c:numCache>
            </c:numRef>
          </c:cat>
          <c:val>
            <c:numRef>
              <c:f>Sheet1!$O$59:$O$61</c:f>
              <c:numCache>
                <c:formatCode>General</c:formatCode>
                <c:ptCount val="3"/>
                <c:pt idx="0">
                  <c:v>100.0</c:v>
                </c:pt>
                <c:pt idx="1">
                  <c:v>30.45537340619308</c:v>
                </c:pt>
                <c:pt idx="2">
                  <c:v>26.52094717668488</c:v>
                </c:pt>
              </c:numCache>
            </c:numRef>
          </c:val>
        </c:ser>
        <c:ser>
          <c:idx val="2"/>
          <c:order val="1"/>
          <c:tx>
            <c:strRef>
              <c:f>Sheet1!$C$44</c:f>
              <c:strCache>
                <c:ptCount val="1"/>
                <c:pt idx="0">
                  <c:v>Clinical blood isolate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Sheet1!$P$64:$P$66</c:f>
                <c:numCache>
                  <c:formatCode>General</c:formatCode>
                  <c:ptCount val="3"/>
                  <c:pt idx="0">
                    <c:v>102.9832711617042</c:v>
                  </c:pt>
                  <c:pt idx="1">
                    <c:v>50.56343777294126</c:v>
                  </c:pt>
                  <c:pt idx="2">
                    <c:v>34.51021682559469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Sheet1!$J$64:$J$66</c:f>
              <c:numCache>
                <c:formatCode>General</c:formatCode>
                <c:ptCount val="3"/>
                <c:pt idx="0">
                  <c:v>0.0</c:v>
                </c:pt>
                <c:pt idx="1">
                  <c:v>120.0</c:v>
                </c:pt>
                <c:pt idx="2">
                  <c:v>180.0</c:v>
                </c:pt>
              </c:numCache>
            </c:numRef>
          </c:cat>
          <c:val>
            <c:numRef>
              <c:f>Sheet1!$O$64:$O$66</c:f>
              <c:numCache>
                <c:formatCode>General</c:formatCode>
                <c:ptCount val="3"/>
                <c:pt idx="0">
                  <c:v>100.0</c:v>
                </c:pt>
                <c:pt idx="1">
                  <c:v>47.15447154471545</c:v>
                </c:pt>
                <c:pt idx="2">
                  <c:v>31.12659698025551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90121776"/>
        <c:axId val="-90101312"/>
      </c:barChart>
      <c:catAx>
        <c:axId val="-9012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101312"/>
        <c:crosses val="autoZero"/>
        <c:auto val="1"/>
        <c:lblAlgn val="ctr"/>
        <c:lblOffset val="100"/>
        <c:noMultiLvlLbl val="0"/>
      </c:catAx>
      <c:valAx>
        <c:axId val="-901013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Survival</a:t>
                </a:r>
                <a:r>
                  <a:rPr lang="en-US" baseline="0"/>
                  <a:t> in Blood (%)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121776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305002877729"/>
          <c:y val="0.291898564153685"/>
          <c:w val="0.196190104982479"/>
          <c:h val="0.4465163392956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805041</xdr:colOff>
      <xdr:row>68</xdr:row>
      <xdr:rowOff>2491</xdr:rowOff>
    </xdr:from>
    <xdr:to>
      <xdr:col>7</xdr:col>
      <xdr:colOff>643390</xdr:colOff>
      <xdr:row>85</xdr:row>
      <xdr:rowOff>153198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93780</xdr:colOff>
      <xdr:row>68</xdr:row>
      <xdr:rowOff>6688</xdr:rowOff>
    </xdr:from>
    <xdr:to>
      <xdr:col>13</xdr:col>
      <xdr:colOff>240151</xdr:colOff>
      <xdr:row>86</xdr:row>
      <xdr:rowOff>32607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zoomScale="117" zoomScaleNormal="117" zoomScalePageLayoutView="117" workbookViewId="0">
      <selection activeCell="A50" sqref="A50"/>
    </sheetView>
  </sheetViews>
  <sheetFormatPr baseColWidth="10" defaultRowHeight="16" x14ac:dyDescent="0.2"/>
  <cols>
    <col min="1" max="1" width="13.6640625" customWidth="1"/>
    <col min="3" max="3" width="14.6640625" customWidth="1"/>
    <col min="4" max="4" width="12.5" customWidth="1"/>
    <col min="6" max="6" width="14.33203125" customWidth="1"/>
    <col min="9" max="9" width="14.6640625" customWidth="1"/>
    <col min="11" max="11" width="11" customWidth="1"/>
    <col min="12" max="12" width="18.83203125" customWidth="1"/>
    <col min="14" max="14" width="15.1640625" customWidth="1"/>
    <col min="20" max="20" width="14" customWidth="1"/>
    <col min="22" max="22" width="15.1640625" customWidth="1"/>
  </cols>
  <sheetData>
    <row r="1" spans="1:15" ht="19" customHeight="1" x14ac:dyDescent="0.2"/>
    <row r="2" spans="1:15" x14ac:dyDescent="0.2">
      <c r="B2" s="1" t="s">
        <v>28</v>
      </c>
    </row>
    <row r="3" spans="1:15" x14ac:dyDescent="0.2">
      <c r="B3" s="1"/>
    </row>
    <row r="4" spans="1:15" x14ac:dyDescent="0.2">
      <c r="A4" s="1" t="s">
        <v>3</v>
      </c>
      <c r="B4" s="1" t="s">
        <v>21</v>
      </c>
    </row>
    <row r="5" spans="1:15" x14ac:dyDescent="0.2">
      <c r="B5" s="3" t="s">
        <v>22</v>
      </c>
    </row>
    <row r="6" spans="1:15" x14ac:dyDescent="0.2">
      <c r="B6" s="3" t="s">
        <v>23</v>
      </c>
    </row>
    <row r="7" spans="1:15" x14ac:dyDescent="0.2">
      <c r="B7" s="3" t="s">
        <v>24</v>
      </c>
    </row>
    <row r="8" spans="1:15" x14ac:dyDescent="0.2">
      <c r="B8" s="3" t="s">
        <v>25</v>
      </c>
    </row>
    <row r="10" spans="1:15" x14ac:dyDescent="0.2">
      <c r="A10" s="1" t="s">
        <v>26</v>
      </c>
      <c r="B10" t="s">
        <v>4</v>
      </c>
    </row>
    <row r="14" spans="1:15" x14ac:dyDescent="0.2">
      <c r="A14" s="1" t="s">
        <v>5</v>
      </c>
    </row>
    <row r="16" spans="1:15" x14ac:dyDescent="0.2">
      <c r="B16" s="7" t="s">
        <v>9</v>
      </c>
      <c r="C16" s="8"/>
      <c r="D16" s="8"/>
      <c r="E16" s="9"/>
      <c r="G16" s="7" t="s">
        <v>9</v>
      </c>
      <c r="H16" s="8"/>
      <c r="I16" s="8"/>
      <c r="J16" s="9"/>
      <c r="L16" s="7" t="s">
        <v>9</v>
      </c>
      <c r="M16" s="8"/>
      <c r="N16" s="8"/>
      <c r="O16" s="9"/>
    </row>
    <row r="17" spans="2:15" x14ac:dyDescent="0.2">
      <c r="B17" s="10" t="s">
        <v>1</v>
      </c>
      <c r="C17" s="20" t="s">
        <v>2</v>
      </c>
      <c r="D17" s="21"/>
      <c r="E17" s="14" t="s">
        <v>8</v>
      </c>
      <c r="G17" s="10" t="s">
        <v>1</v>
      </c>
      <c r="H17" s="20" t="s">
        <v>2</v>
      </c>
      <c r="I17" s="21"/>
      <c r="J17" s="14" t="s">
        <v>8</v>
      </c>
      <c r="L17" s="10" t="s">
        <v>1</v>
      </c>
      <c r="M17" s="20" t="s">
        <v>2</v>
      </c>
      <c r="N17" s="21"/>
      <c r="O17" s="14" t="s">
        <v>8</v>
      </c>
    </row>
    <row r="18" spans="2:15" x14ac:dyDescent="0.2">
      <c r="B18" s="11"/>
      <c r="C18" s="16" t="s">
        <v>7</v>
      </c>
      <c r="D18" s="17"/>
      <c r="E18" s="15"/>
      <c r="G18" s="11"/>
      <c r="H18" s="22" t="s">
        <v>0</v>
      </c>
      <c r="I18" s="23"/>
      <c r="J18" s="15"/>
      <c r="L18" s="11"/>
      <c r="M18" s="24" t="s">
        <v>11</v>
      </c>
      <c r="N18" s="25"/>
      <c r="O18" s="15"/>
    </row>
    <row r="19" spans="2:15" x14ac:dyDescent="0.2">
      <c r="B19" s="2">
        <v>0</v>
      </c>
      <c r="C19" s="2">
        <v>2560</v>
      </c>
      <c r="D19" s="2">
        <v>2980</v>
      </c>
      <c r="E19" s="2">
        <f>AVERAGE(C19:D19)</f>
        <v>2770</v>
      </c>
      <c r="G19" s="2">
        <v>0</v>
      </c>
      <c r="H19" s="2">
        <f>C19/E19*100</f>
        <v>92.418772563176901</v>
      </c>
      <c r="I19" s="2">
        <f>D19/E19*100</f>
        <v>107.5812274368231</v>
      </c>
      <c r="J19" s="2">
        <f>AVERAGE(H19:I19)</f>
        <v>100</v>
      </c>
      <c r="L19" s="2">
        <v>0</v>
      </c>
      <c r="M19" s="2">
        <f>H19/100</f>
        <v>0.92418772563176899</v>
      </c>
      <c r="N19" s="2">
        <f>I19/100</f>
        <v>1.075812274368231</v>
      </c>
      <c r="O19" s="2">
        <f>AVERAGE(M19:N19)</f>
        <v>1</v>
      </c>
    </row>
    <row r="20" spans="2:15" x14ac:dyDescent="0.2">
      <c r="B20" s="2">
        <v>120</v>
      </c>
      <c r="C20" s="2">
        <v>99000</v>
      </c>
      <c r="D20" s="2">
        <v>83400</v>
      </c>
      <c r="E20" s="2">
        <f t="shared" ref="E20:E21" si="0">AVERAGE(C20:D20)</f>
        <v>91200</v>
      </c>
      <c r="G20" s="2">
        <v>120</v>
      </c>
      <c r="H20" s="2">
        <f>C20/E19*100</f>
        <v>3574.007220216607</v>
      </c>
      <c r="I20" s="2">
        <f>D20/E19*100</f>
        <v>3010.8303249097476</v>
      </c>
      <c r="J20" s="2">
        <f t="shared" ref="J20:J21" si="1">AVERAGE(H20:I20)</f>
        <v>3292.4187725631773</v>
      </c>
      <c r="L20" s="2">
        <v>120</v>
      </c>
      <c r="M20" s="2">
        <f>H20/100</f>
        <v>35.740072202166068</v>
      </c>
      <c r="N20" s="2">
        <f t="shared" ref="N20:N21" si="2">I20/100</f>
        <v>30.108303249097474</v>
      </c>
      <c r="O20" s="2">
        <f t="shared" ref="O20:O21" si="3">AVERAGE(M20:N20)</f>
        <v>32.924187725631768</v>
      </c>
    </row>
    <row r="21" spans="2:15" x14ac:dyDescent="0.2">
      <c r="B21" s="2">
        <v>180</v>
      </c>
      <c r="C21" s="2">
        <v>314000</v>
      </c>
      <c r="D21" s="2">
        <v>378000</v>
      </c>
      <c r="E21" s="2">
        <f t="shared" si="0"/>
        <v>346000</v>
      </c>
      <c r="G21" s="2">
        <v>180</v>
      </c>
      <c r="H21" s="2">
        <f>C21/E19*100</f>
        <v>11335.740072202167</v>
      </c>
      <c r="I21" s="2">
        <f>D21/E19*100</f>
        <v>13646.209386281589</v>
      </c>
      <c r="J21" s="2">
        <f t="shared" si="1"/>
        <v>12490.974729241878</v>
      </c>
      <c r="L21" s="2">
        <v>180</v>
      </c>
      <c r="M21" s="2">
        <f t="shared" ref="M21" si="4">H21/100</f>
        <v>113.35740072202167</v>
      </c>
      <c r="N21" s="2">
        <f t="shared" si="2"/>
        <v>136.46209386281589</v>
      </c>
      <c r="O21" s="2">
        <f t="shared" si="3"/>
        <v>124.90974729241879</v>
      </c>
    </row>
    <row r="22" spans="2:15" x14ac:dyDescent="0.2">
      <c r="B22" s="10" t="s">
        <v>1</v>
      </c>
      <c r="C22" s="12" t="s">
        <v>30</v>
      </c>
      <c r="D22" s="13"/>
      <c r="E22" s="14" t="s">
        <v>8</v>
      </c>
      <c r="G22" s="10" t="s">
        <v>1</v>
      </c>
      <c r="H22" s="12" t="s">
        <v>30</v>
      </c>
      <c r="I22" s="13"/>
      <c r="J22" s="14" t="s">
        <v>8</v>
      </c>
      <c r="L22" s="10" t="s">
        <v>1</v>
      </c>
      <c r="M22" s="12" t="s">
        <v>30</v>
      </c>
      <c r="N22" s="13"/>
      <c r="O22" s="14" t="s">
        <v>8</v>
      </c>
    </row>
    <row r="23" spans="2:15" x14ac:dyDescent="0.2">
      <c r="B23" s="11"/>
      <c r="C23" s="16" t="s">
        <v>7</v>
      </c>
      <c r="D23" s="17"/>
      <c r="E23" s="15"/>
      <c r="G23" s="11"/>
      <c r="H23" s="22" t="s">
        <v>0</v>
      </c>
      <c r="I23" s="23"/>
      <c r="J23" s="15"/>
      <c r="L23" s="11"/>
      <c r="M23" s="24" t="s">
        <v>11</v>
      </c>
      <c r="N23" s="25"/>
      <c r="O23" s="15"/>
    </row>
    <row r="24" spans="2:15" x14ac:dyDescent="0.2">
      <c r="B24" s="2">
        <v>0</v>
      </c>
      <c r="C24" s="2">
        <v>4840</v>
      </c>
      <c r="D24" s="2">
        <v>5180</v>
      </c>
      <c r="E24" s="2">
        <f>AVERAGE(C24:D24)</f>
        <v>5010</v>
      </c>
      <c r="G24" s="2">
        <v>0</v>
      </c>
      <c r="H24" s="2">
        <f>C24/E24*100</f>
        <v>96.606786427145707</v>
      </c>
      <c r="I24" s="2">
        <f>D24/E24*100</f>
        <v>103.39321357285429</v>
      </c>
      <c r="J24" s="2">
        <f>AVERAGE(H24:I24)</f>
        <v>100</v>
      </c>
      <c r="L24" s="2">
        <v>0</v>
      </c>
      <c r="M24" s="2">
        <f>H24/100</f>
        <v>0.96606786427145708</v>
      </c>
      <c r="N24" s="2">
        <f>I24/100</f>
        <v>1.0339321357285429</v>
      </c>
      <c r="O24" s="2">
        <f>AVERAGE(M24:N24)</f>
        <v>1</v>
      </c>
    </row>
    <row r="25" spans="2:15" x14ac:dyDescent="0.2">
      <c r="B25" s="2">
        <v>120</v>
      </c>
      <c r="C25" s="2">
        <v>0</v>
      </c>
      <c r="D25" s="2">
        <v>200</v>
      </c>
      <c r="E25" s="2">
        <f t="shared" ref="E25:E26" si="5">AVERAGE(C25:D25)</f>
        <v>100</v>
      </c>
      <c r="G25" s="2">
        <v>120</v>
      </c>
      <c r="H25" s="2">
        <f>C25/E24*100</f>
        <v>0</v>
      </c>
      <c r="I25" s="2">
        <f>D25/E24*100</f>
        <v>3.992015968063872</v>
      </c>
      <c r="J25" s="2">
        <f t="shared" ref="J25:J26" si="6">AVERAGE(H25:I25)</f>
        <v>1.996007984031936</v>
      </c>
      <c r="L25" s="2">
        <v>120</v>
      </c>
      <c r="M25" s="2">
        <f>H25/100</f>
        <v>0</v>
      </c>
      <c r="N25" s="2">
        <f t="shared" ref="N25:N26" si="7">I25/100</f>
        <v>3.9920159680638723E-2</v>
      </c>
      <c r="O25" s="2">
        <f t="shared" ref="O25:O26" si="8">AVERAGE(M25:N25)</f>
        <v>1.9960079840319361E-2</v>
      </c>
    </row>
    <row r="26" spans="2:15" x14ac:dyDescent="0.2">
      <c r="B26" s="2">
        <v>180</v>
      </c>
      <c r="C26" s="2">
        <v>0</v>
      </c>
      <c r="D26" s="2">
        <v>0</v>
      </c>
      <c r="E26" s="2">
        <f t="shared" si="5"/>
        <v>0</v>
      </c>
      <c r="G26" s="2">
        <v>180</v>
      </c>
      <c r="H26" s="2">
        <f>C26/E24*100</f>
        <v>0</v>
      </c>
      <c r="I26" s="2">
        <f>D26/E24*100</f>
        <v>0</v>
      </c>
      <c r="J26" s="2">
        <f t="shared" si="6"/>
        <v>0</v>
      </c>
      <c r="L26" s="2">
        <v>180</v>
      </c>
      <c r="M26" s="2">
        <f t="shared" ref="M26" si="9">H26/100</f>
        <v>0</v>
      </c>
      <c r="N26" s="2">
        <f t="shared" si="7"/>
        <v>0</v>
      </c>
      <c r="O26" s="2">
        <f t="shared" si="8"/>
        <v>0</v>
      </c>
    </row>
    <row r="27" spans="2:15" x14ac:dyDescent="0.2">
      <c r="B27" s="10" t="s">
        <v>1</v>
      </c>
      <c r="C27" s="18" t="s">
        <v>10</v>
      </c>
      <c r="D27" s="19"/>
      <c r="E27" s="14" t="s">
        <v>8</v>
      </c>
      <c r="G27" s="10" t="s">
        <v>1</v>
      </c>
      <c r="H27" s="18" t="s">
        <v>10</v>
      </c>
      <c r="I27" s="19"/>
      <c r="J27" s="14" t="s">
        <v>8</v>
      </c>
      <c r="L27" s="10" t="s">
        <v>1</v>
      </c>
      <c r="M27" s="18" t="s">
        <v>10</v>
      </c>
      <c r="N27" s="19"/>
      <c r="O27" s="14" t="s">
        <v>8</v>
      </c>
    </row>
    <row r="28" spans="2:15" x14ac:dyDescent="0.2">
      <c r="B28" s="11"/>
      <c r="C28" s="16" t="s">
        <v>7</v>
      </c>
      <c r="D28" s="17"/>
      <c r="E28" s="15"/>
      <c r="G28" s="11"/>
      <c r="H28" s="22" t="s">
        <v>0</v>
      </c>
      <c r="I28" s="23"/>
      <c r="J28" s="15"/>
      <c r="L28" s="11"/>
      <c r="M28" s="24" t="s">
        <v>11</v>
      </c>
      <c r="N28" s="25"/>
      <c r="O28" s="15"/>
    </row>
    <row r="29" spans="2:15" x14ac:dyDescent="0.2">
      <c r="B29" s="2">
        <v>0</v>
      </c>
      <c r="C29" s="2">
        <v>800</v>
      </c>
      <c r="D29" s="2">
        <v>980</v>
      </c>
      <c r="E29" s="2">
        <f>AVERAGE(C29:D29)</f>
        <v>890</v>
      </c>
      <c r="G29" s="2">
        <v>0</v>
      </c>
      <c r="H29" s="2">
        <f>C29/E29*100</f>
        <v>89.887640449438194</v>
      </c>
      <c r="I29" s="2">
        <f>D29/E29*100</f>
        <v>110.11235955056181</v>
      </c>
      <c r="J29" s="2">
        <f>AVERAGE(H29:I29)</f>
        <v>100</v>
      </c>
      <c r="L29" s="2">
        <v>0</v>
      </c>
      <c r="M29" s="2">
        <f>H29/100</f>
        <v>0.898876404494382</v>
      </c>
      <c r="N29" s="2">
        <f>I29/100</f>
        <v>1.101123595505618</v>
      </c>
      <c r="O29" s="2">
        <f>AVERAGE(M29:N29)</f>
        <v>1</v>
      </c>
    </row>
    <row r="30" spans="2:15" x14ac:dyDescent="0.2">
      <c r="B30" s="2">
        <v>120</v>
      </c>
      <c r="C30" s="2">
        <v>200</v>
      </c>
      <c r="D30" s="2">
        <v>200</v>
      </c>
      <c r="E30" s="2">
        <f t="shared" ref="E30:E31" si="10">AVERAGE(C30:D30)</f>
        <v>200</v>
      </c>
      <c r="G30" s="2">
        <v>120</v>
      </c>
      <c r="H30" s="2">
        <f>C30/E29*100</f>
        <v>22.471910112359549</v>
      </c>
      <c r="I30" s="2">
        <f>D30/E29*100</f>
        <v>22.471910112359549</v>
      </c>
      <c r="J30" s="2">
        <f t="shared" ref="J30:J31" si="11">AVERAGE(H30:I30)</f>
        <v>22.471910112359549</v>
      </c>
      <c r="L30" s="2">
        <v>120</v>
      </c>
      <c r="M30" s="2">
        <f>H30/100</f>
        <v>0.2247191011235955</v>
      </c>
      <c r="N30" s="2">
        <f t="shared" ref="N30:N31" si="12">I30/100</f>
        <v>0.2247191011235955</v>
      </c>
      <c r="O30" s="2">
        <f t="shared" ref="O30:O31" si="13">AVERAGE(M30:N30)</f>
        <v>0.2247191011235955</v>
      </c>
    </row>
    <row r="31" spans="2:15" x14ac:dyDescent="0.2">
      <c r="B31" s="2">
        <v>180</v>
      </c>
      <c r="C31" s="2">
        <v>100</v>
      </c>
      <c r="D31" s="2">
        <v>20</v>
      </c>
      <c r="E31" s="2">
        <f t="shared" si="10"/>
        <v>60</v>
      </c>
      <c r="G31" s="2">
        <v>180</v>
      </c>
      <c r="H31" s="2">
        <f>C31/E29*100</f>
        <v>11.235955056179774</v>
      </c>
      <c r="I31" s="2">
        <f>D31/E29*100</f>
        <v>2.2471910112359552</v>
      </c>
      <c r="J31" s="2">
        <f t="shared" si="11"/>
        <v>6.7415730337078648</v>
      </c>
      <c r="L31" s="2">
        <v>180</v>
      </c>
      <c r="M31" s="2">
        <f t="shared" ref="M31" si="14">H31/100</f>
        <v>0.11235955056179775</v>
      </c>
      <c r="N31" s="2">
        <f t="shared" si="12"/>
        <v>2.2471910112359553E-2</v>
      </c>
      <c r="O31" s="2">
        <f t="shared" si="13"/>
        <v>6.741573033707865E-2</v>
      </c>
    </row>
    <row r="33" spans="2:15" x14ac:dyDescent="0.2">
      <c r="B33" s="7" t="s">
        <v>12</v>
      </c>
      <c r="C33" s="8"/>
      <c r="D33" s="8"/>
      <c r="E33" s="9"/>
      <c r="G33" s="7" t="s">
        <v>12</v>
      </c>
      <c r="H33" s="8"/>
      <c r="I33" s="8"/>
      <c r="J33" s="9"/>
      <c r="L33" s="7" t="s">
        <v>12</v>
      </c>
      <c r="M33" s="8"/>
      <c r="N33" s="8"/>
      <c r="O33" s="9"/>
    </row>
    <row r="34" spans="2:15" x14ac:dyDescent="0.2">
      <c r="B34" s="10" t="s">
        <v>1</v>
      </c>
      <c r="C34" s="20" t="s">
        <v>6</v>
      </c>
      <c r="D34" s="21"/>
      <c r="E34" s="14" t="s">
        <v>8</v>
      </c>
      <c r="G34" s="10" t="s">
        <v>1</v>
      </c>
      <c r="H34" s="20" t="s">
        <v>6</v>
      </c>
      <c r="I34" s="21"/>
      <c r="J34" s="14" t="s">
        <v>8</v>
      </c>
      <c r="L34" s="10" t="s">
        <v>1</v>
      </c>
      <c r="M34" s="20" t="s">
        <v>6</v>
      </c>
      <c r="N34" s="21"/>
      <c r="O34" s="14" t="s">
        <v>8</v>
      </c>
    </row>
    <row r="35" spans="2:15" x14ac:dyDescent="0.2">
      <c r="B35" s="11"/>
      <c r="C35" s="16" t="s">
        <v>7</v>
      </c>
      <c r="D35" s="17"/>
      <c r="E35" s="15"/>
      <c r="G35" s="11"/>
      <c r="H35" s="22" t="s">
        <v>0</v>
      </c>
      <c r="I35" s="23"/>
      <c r="J35" s="15"/>
      <c r="L35" s="11"/>
      <c r="M35" s="24" t="s">
        <v>11</v>
      </c>
      <c r="N35" s="25"/>
      <c r="O35" s="15"/>
    </row>
    <row r="36" spans="2:15" x14ac:dyDescent="0.2">
      <c r="B36" s="2">
        <v>0</v>
      </c>
      <c r="C36" s="2">
        <v>1960</v>
      </c>
      <c r="D36" s="2">
        <v>1880</v>
      </c>
      <c r="E36" s="2">
        <f>AVERAGE(C36:D36)</f>
        <v>1920</v>
      </c>
      <c r="G36" s="2">
        <v>0</v>
      </c>
      <c r="H36" s="2">
        <f>C36/E36*100</f>
        <v>102.08333333333333</v>
      </c>
      <c r="I36" s="2">
        <f>D36/E36*100</f>
        <v>97.916666666666657</v>
      </c>
      <c r="J36" s="2">
        <f>AVERAGE(H36:I36)</f>
        <v>100</v>
      </c>
      <c r="L36" s="2">
        <v>0</v>
      </c>
      <c r="M36" s="2">
        <f>H36/100</f>
        <v>1.0208333333333333</v>
      </c>
      <c r="N36" s="2">
        <f>I36/100</f>
        <v>0.97916666666666652</v>
      </c>
      <c r="O36" s="2">
        <f>AVERAGE(M36:N36)</f>
        <v>0.99999999999999989</v>
      </c>
    </row>
    <row r="37" spans="2:15" x14ac:dyDescent="0.2">
      <c r="B37" s="2">
        <v>120</v>
      </c>
      <c r="C37" s="2">
        <v>139600</v>
      </c>
      <c r="D37" s="2">
        <v>155200</v>
      </c>
      <c r="E37" s="2">
        <f t="shared" ref="E37:E38" si="15">AVERAGE(C37:D37)</f>
        <v>147400</v>
      </c>
      <c r="G37" s="2">
        <v>120</v>
      </c>
      <c r="H37" s="2">
        <f>C37/E36*100</f>
        <v>7270.833333333333</v>
      </c>
      <c r="I37" s="2">
        <f>D37/E36*100</f>
        <v>8083.333333333333</v>
      </c>
      <c r="J37" s="2">
        <f t="shared" ref="J37:J38" si="16">AVERAGE(H37:I37)</f>
        <v>7677.083333333333</v>
      </c>
      <c r="L37" s="2">
        <v>120</v>
      </c>
      <c r="M37" s="2">
        <f>H37/100</f>
        <v>72.708333333333329</v>
      </c>
      <c r="N37" s="2">
        <f t="shared" ref="N37:N38" si="17">I37/100</f>
        <v>80.833333333333329</v>
      </c>
      <c r="O37" s="2">
        <f t="shared" ref="O37:O38" si="18">AVERAGE(M37:N37)</f>
        <v>76.770833333333329</v>
      </c>
    </row>
    <row r="38" spans="2:15" x14ac:dyDescent="0.2">
      <c r="B38" s="2">
        <v>180</v>
      </c>
      <c r="C38" s="2">
        <v>1102000</v>
      </c>
      <c r="D38" s="2">
        <v>820000</v>
      </c>
      <c r="E38" s="2">
        <f t="shared" si="15"/>
        <v>961000</v>
      </c>
      <c r="G38" s="2">
        <v>180</v>
      </c>
      <c r="H38" s="2">
        <f>C38/E36*100</f>
        <v>57395.833333333336</v>
      </c>
      <c r="I38" s="2">
        <f>D38/E36*100</f>
        <v>42708.333333333328</v>
      </c>
      <c r="J38" s="2">
        <f t="shared" si="16"/>
        <v>50052.083333333328</v>
      </c>
      <c r="L38" s="2">
        <v>180</v>
      </c>
      <c r="M38" s="2">
        <f t="shared" ref="M38" si="19">H38/100</f>
        <v>573.95833333333337</v>
      </c>
      <c r="N38" s="2">
        <f t="shared" si="17"/>
        <v>427.08333333333326</v>
      </c>
      <c r="O38" s="2">
        <f t="shared" si="18"/>
        <v>500.52083333333331</v>
      </c>
    </row>
    <row r="39" spans="2:15" x14ac:dyDescent="0.2">
      <c r="B39" s="10" t="s">
        <v>1</v>
      </c>
      <c r="C39" s="12" t="s">
        <v>30</v>
      </c>
      <c r="D39" s="13"/>
      <c r="E39" s="14" t="s">
        <v>8</v>
      </c>
      <c r="G39" s="10" t="s">
        <v>1</v>
      </c>
      <c r="H39" s="12" t="s">
        <v>30</v>
      </c>
      <c r="I39" s="13"/>
      <c r="J39" s="14" t="s">
        <v>8</v>
      </c>
      <c r="L39" s="10" t="s">
        <v>1</v>
      </c>
      <c r="M39" s="12" t="s">
        <v>30</v>
      </c>
      <c r="N39" s="13"/>
      <c r="O39" s="14" t="s">
        <v>8</v>
      </c>
    </row>
    <row r="40" spans="2:15" x14ac:dyDescent="0.2">
      <c r="B40" s="11"/>
      <c r="C40" s="16" t="s">
        <v>7</v>
      </c>
      <c r="D40" s="17"/>
      <c r="E40" s="15"/>
      <c r="G40" s="11"/>
      <c r="H40" s="22" t="s">
        <v>0</v>
      </c>
      <c r="I40" s="23"/>
      <c r="J40" s="15"/>
      <c r="L40" s="11"/>
      <c r="M40" s="24" t="s">
        <v>11</v>
      </c>
      <c r="N40" s="25"/>
      <c r="O40" s="15"/>
    </row>
    <row r="41" spans="2:15" x14ac:dyDescent="0.2">
      <c r="B41" s="2">
        <v>0</v>
      </c>
      <c r="C41" s="2">
        <v>9930</v>
      </c>
      <c r="D41" s="2">
        <v>7500</v>
      </c>
      <c r="E41" s="2">
        <f>AVERAGE(C41:D41)</f>
        <v>8715</v>
      </c>
      <c r="G41" s="2">
        <v>0</v>
      </c>
      <c r="H41" s="2">
        <f>C41/E41*100</f>
        <v>113.94148020654045</v>
      </c>
      <c r="I41" s="2">
        <f>D41/E41*100</f>
        <v>86.058519793459553</v>
      </c>
      <c r="J41" s="2">
        <f>AVERAGE(H41:I41)</f>
        <v>100</v>
      </c>
      <c r="L41" s="2">
        <v>0</v>
      </c>
      <c r="M41" s="2">
        <f>H41/100</f>
        <v>1.1394148020654045</v>
      </c>
      <c r="N41" s="2">
        <f>I41/100</f>
        <v>0.86058519793459554</v>
      </c>
      <c r="O41" s="2">
        <f>AVERAGE(M41:N41)</f>
        <v>1</v>
      </c>
    </row>
    <row r="42" spans="2:15" x14ac:dyDescent="0.2">
      <c r="B42" s="2">
        <v>120</v>
      </c>
      <c r="C42" s="2">
        <v>3960</v>
      </c>
      <c r="D42" s="2">
        <v>4200</v>
      </c>
      <c r="E42" s="2">
        <f t="shared" ref="E42:E43" si="20">AVERAGE(C42:D42)</f>
        <v>4080</v>
      </c>
      <c r="G42" s="2">
        <v>120</v>
      </c>
      <c r="H42" s="2">
        <f>C42/E41*100</f>
        <v>45.438898450946645</v>
      </c>
      <c r="I42" s="2">
        <f>D42/E41*100</f>
        <v>48.192771084337352</v>
      </c>
      <c r="J42" s="2">
        <f t="shared" ref="J42:J43" si="21">AVERAGE(H42:I42)</f>
        <v>46.815834767642002</v>
      </c>
      <c r="L42" s="2">
        <v>120</v>
      </c>
      <c r="M42" s="2">
        <f>H42/100</f>
        <v>0.45438898450946646</v>
      </c>
      <c r="N42" s="2">
        <f t="shared" ref="N42:N43" si="22">I42/100</f>
        <v>0.48192771084337349</v>
      </c>
      <c r="O42" s="2">
        <f t="shared" ref="O42:O43" si="23">AVERAGE(M42:N42)</f>
        <v>0.46815834767641995</v>
      </c>
    </row>
    <row r="43" spans="2:15" x14ac:dyDescent="0.2">
      <c r="B43" s="2">
        <v>180</v>
      </c>
      <c r="C43" s="2">
        <v>3540</v>
      </c>
      <c r="D43" s="2">
        <v>3740</v>
      </c>
      <c r="E43" s="2">
        <f t="shared" si="20"/>
        <v>3640</v>
      </c>
      <c r="G43" s="2">
        <v>180</v>
      </c>
      <c r="H43" s="2">
        <f>C43/E41*100</f>
        <v>40.619621342512907</v>
      </c>
      <c r="I43" s="2">
        <f>D43/E41*100</f>
        <v>42.914515203671833</v>
      </c>
      <c r="J43" s="2">
        <f t="shared" si="21"/>
        <v>41.76706827309237</v>
      </c>
      <c r="L43" s="2">
        <v>180</v>
      </c>
      <c r="M43" s="2">
        <f t="shared" ref="M43" si="24">H43/100</f>
        <v>0.40619621342512907</v>
      </c>
      <c r="N43" s="2">
        <f t="shared" si="22"/>
        <v>0.42914515203671832</v>
      </c>
      <c r="O43" s="2">
        <f t="shared" si="23"/>
        <v>0.41767068273092367</v>
      </c>
    </row>
    <row r="44" spans="2:15" x14ac:dyDescent="0.2">
      <c r="B44" s="10" t="s">
        <v>1</v>
      </c>
      <c r="C44" s="18" t="s">
        <v>10</v>
      </c>
      <c r="D44" s="19"/>
      <c r="E44" s="14" t="s">
        <v>8</v>
      </c>
      <c r="G44" s="10" t="s">
        <v>1</v>
      </c>
      <c r="H44" s="18" t="s">
        <v>10</v>
      </c>
      <c r="I44" s="19"/>
      <c r="J44" s="14" t="s">
        <v>8</v>
      </c>
      <c r="L44" s="10" t="s">
        <v>1</v>
      </c>
      <c r="M44" s="18" t="s">
        <v>10</v>
      </c>
      <c r="N44" s="19"/>
      <c r="O44" s="14" t="s">
        <v>8</v>
      </c>
    </row>
    <row r="45" spans="2:15" x14ac:dyDescent="0.2">
      <c r="B45" s="11"/>
      <c r="C45" s="16" t="s">
        <v>7</v>
      </c>
      <c r="D45" s="17"/>
      <c r="E45" s="15"/>
      <c r="G45" s="11"/>
      <c r="H45" s="22" t="s">
        <v>0</v>
      </c>
      <c r="I45" s="23"/>
      <c r="J45" s="15"/>
      <c r="L45" s="11"/>
      <c r="M45" s="24" t="s">
        <v>11</v>
      </c>
      <c r="N45" s="25"/>
      <c r="O45" s="15"/>
    </row>
    <row r="46" spans="2:15" x14ac:dyDescent="0.2">
      <c r="B46" s="2">
        <v>0</v>
      </c>
      <c r="C46" s="2">
        <v>5240</v>
      </c>
      <c r="D46" s="2">
        <v>10200</v>
      </c>
      <c r="E46" s="2">
        <f>AVERAGE(C46:D46)</f>
        <v>7720</v>
      </c>
      <c r="G46" s="2">
        <v>0</v>
      </c>
      <c r="H46" s="2">
        <f>C46/E46*100</f>
        <v>67.875647668393782</v>
      </c>
      <c r="I46" s="2">
        <f>D46/E46*100</f>
        <v>132.12435233160622</v>
      </c>
      <c r="J46" s="2">
        <f>AVERAGE(H46:I46)</f>
        <v>100</v>
      </c>
      <c r="L46" s="2">
        <v>0</v>
      </c>
      <c r="M46" s="2">
        <f>H46/100</f>
        <v>0.67875647668393779</v>
      </c>
      <c r="N46" s="2">
        <f>I46/100</f>
        <v>1.3212435233160622</v>
      </c>
      <c r="O46" s="2">
        <f>AVERAGE(M46:N46)</f>
        <v>1</v>
      </c>
    </row>
    <row r="47" spans="2:15" x14ac:dyDescent="0.2">
      <c r="B47" s="2">
        <v>120</v>
      </c>
      <c r="C47" s="2">
        <v>3220</v>
      </c>
      <c r="D47" s="2">
        <v>4500</v>
      </c>
      <c r="E47" s="2">
        <f t="shared" ref="E47:E48" si="25">AVERAGE(C47:D47)</f>
        <v>3860</v>
      </c>
      <c r="G47" s="2">
        <v>120</v>
      </c>
      <c r="H47" s="2">
        <f>C47/E46*100</f>
        <v>41.709844559585491</v>
      </c>
      <c r="I47" s="2">
        <f>D47/E46*100</f>
        <v>58.290155440414502</v>
      </c>
      <c r="J47" s="2">
        <f t="shared" ref="J47:J48" si="26">AVERAGE(H47:I47)</f>
        <v>50</v>
      </c>
      <c r="L47" s="2">
        <v>120</v>
      </c>
      <c r="M47" s="2">
        <f>H47/100</f>
        <v>0.41709844559585491</v>
      </c>
      <c r="N47" s="2">
        <f t="shared" ref="N47:N48" si="27">I47/100</f>
        <v>0.58290155440414504</v>
      </c>
      <c r="O47" s="2">
        <f t="shared" ref="O47:O48" si="28">AVERAGE(M47:N47)</f>
        <v>0.5</v>
      </c>
    </row>
    <row r="48" spans="2:15" x14ac:dyDescent="0.2">
      <c r="B48" s="2">
        <v>180</v>
      </c>
      <c r="C48" s="2">
        <v>2800</v>
      </c>
      <c r="D48" s="2">
        <v>2440</v>
      </c>
      <c r="E48" s="2">
        <f t="shared" si="25"/>
        <v>2620</v>
      </c>
      <c r="G48" s="2">
        <v>180</v>
      </c>
      <c r="H48" s="2">
        <f>C48/E46*100</f>
        <v>36.269430051813472</v>
      </c>
      <c r="I48" s="2">
        <f>D48/E46*100</f>
        <v>31.606217616580313</v>
      </c>
      <c r="J48" s="2">
        <f t="shared" si="26"/>
        <v>33.937823834196891</v>
      </c>
      <c r="L48" s="2">
        <v>180</v>
      </c>
      <c r="M48" s="2">
        <f t="shared" ref="M48" si="29">H48/100</f>
        <v>0.36269430051813473</v>
      </c>
      <c r="N48" s="2">
        <f t="shared" si="27"/>
        <v>0.31606217616580312</v>
      </c>
      <c r="O48" s="2">
        <f t="shared" si="28"/>
        <v>0.3393782383419689</v>
      </c>
    </row>
    <row r="51" spans="2:24" x14ac:dyDescent="0.2">
      <c r="B51" s="30" t="s">
        <v>16</v>
      </c>
      <c r="C51" s="31"/>
      <c r="D51" s="31"/>
      <c r="E51" s="31"/>
      <c r="F51" s="31"/>
      <c r="G51" s="31"/>
      <c r="H51" s="32"/>
      <c r="J51" s="34" t="s">
        <v>18</v>
      </c>
      <c r="K51" s="35"/>
      <c r="L51" s="35"/>
      <c r="M51" s="35"/>
      <c r="N51" s="35"/>
      <c r="O51" s="35"/>
      <c r="P51" s="36"/>
      <c r="R51" s="37" t="s">
        <v>19</v>
      </c>
      <c r="S51" s="38"/>
      <c r="T51" s="38"/>
      <c r="U51" s="38"/>
      <c r="V51" s="38"/>
      <c r="W51" s="38"/>
      <c r="X51" s="39"/>
    </row>
    <row r="52" spans="2:24" ht="16" customHeight="1" x14ac:dyDescent="0.2">
      <c r="B52" s="26" t="s">
        <v>1</v>
      </c>
      <c r="C52" s="27" t="s">
        <v>13</v>
      </c>
      <c r="D52" s="28"/>
      <c r="E52" s="27" t="s">
        <v>14</v>
      </c>
      <c r="F52" s="28"/>
      <c r="G52" s="29" t="s">
        <v>8</v>
      </c>
      <c r="H52" s="33" t="s">
        <v>15</v>
      </c>
      <c r="J52" s="26" t="s">
        <v>1</v>
      </c>
      <c r="K52" s="27" t="s">
        <v>13</v>
      </c>
      <c r="L52" s="28"/>
      <c r="M52" s="27" t="s">
        <v>14</v>
      </c>
      <c r="N52" s="28"/>
      <c r="O52" s="29" t="s">
        <v>8</v>
      </c>
      <c r="P52" s="33" t="s">
        <v>15</v>
      </c>
      <c r="R52" s="26" t="s">
        <v>1</v>
      </c>
      <c r="S52" s="27" t="s">
        <v>13</v>
      </c>
      <c r="T52" s="28"/>
      <c r="U52" s="27" t="s">
        <v>14</v>
      </c>
      <c r="V52" s="28"/>
      <c r="W52" s="29" t="s">
        <v>8</v>
      </c>
      <c r="X52" s="33" t="s">
        <v>15</v>
      </c>
    </row>
    <row r="53" spans="2:24" x14ac:dyDescent="0.2">
      <c r="B53" s="11"/>
      <c r="C53" s="16" t="s">
        <v>7</v>
      </c>
      <c r="D53" s="17"/>
      <c r="E53" s="16" t="s">
        <v>7</v>
      </c>
      <c r="F53" s="17"/>
      <c r="G53" s="15"/>
      <c r="H53" s="33"/>
      <c r="J53" s="11"/>
      <c r="K53" s="22" t="s">
        <v>0</v>
      </c>
      <c r="L53" s="23"/>
      <c r="M53" s="22" t="s">
        <v>0</v>
      </c>
      <c r="N53" s="23"/>
      <c r="O53" s="15"/>
      <c r="P53" s="33"/>
      <c r="R53" s="11"/>
      <c r="S53" s="24" t="s">
        <v>11</v>
      </c>
      <c r="T53" s="25"/>
      <c r="U53" s="24" t="s">
        <v>11</v>
      </c>
      <c r="V53" s="25"/>
      <c r="W53" s="15"/>
      <c r="X53" s="33"/>
    </row>
    <row r="54" spans="2:24" x14ac:dyDescent="0.2">
      <c r="B54" s="2">
        <v>0</v>
      </c>
      <c r="C54" s="2">
        <v>2560</v>
      </c>
      <c r="D54" s="2">
        <v>2980</v>
      </c>
      <c r="E54" s="2">
        <v>1960</v>
      </c>
      <c r="F54" s="2">
        <v>1880</v>
      </c>
      <c r="G54" s="2">
        <f>AVERAGE(C54:F54)</f>
        <v>2345</v>
      </c>
      <c r="H54" s="4">
        <f>STDEV(C54:F54)</f>
        <v>520.86466572421671</v>
      </c>
      <c r="J54" s="2">
        <v>0</v>
      </c>
      <c r="K54" s="2">
        <f>C54/$G$54*100</f>
        <v>109.1684434968017</v>
      </c>
      <c r="L54" s="2">
        <f t="shared" ref="L54:N54" si="30">D54/$G$54*100</f>
        <v>127.07889125799574</v>
      </c>
      <c r="M54" s="2">
        <f t="shared" si="30"/>
        <v>83.582089552238799</v>
      </c>
      <c r="N54" s="2">
        <f t="shared" si="30"/>
        <v>80.170575692963752</v>
      </c>
      <c r="O54" s="2">
        <f>AVERAGE(K54:N54)</f>
        <v>100</v>
      </c>
      <c r="P54" s="4">
        <f>STDEV(K54:N54)</f>
        <v>22.211712824060392</v>
      </c>
      <c r="R54" s="2">
        <v>0</v>
      </c>
      <c r="S54" s="2">
        <f>K54/100</f>
        <v>1.091684434968017</v>
      </c>
      <c r="T54" s="2">
        <f>L54/100</f>
        <v>1.2707889125799574</v>
      </c>
      <c r="U54" s="2">
        <f>M54/100</f>
        <v>0.83582089552238803</v>
      </c>
      <c r="V54" s="2">
        <f>N54/100</f>
        <v>0.80170575692963753</v>
      </c>
      <c r="W54" s="2">
        <f>AVERAGE(S54:V54)</f>
        <v>1</v>
      </c>
      <c r="X54" s="4">
        <f>STDEV(S54:V54)</f>
        <v>0.2221171282406042</v>
      </c>
    </row>
    <row r="55" spans="2:24" x14ac:dyDescent="0.2">
      <c r="B55" s="2">
        <v>120</v>
      </c>
      <c r="C55" s="2">
        <v>99000</v>
      </c>
      <c r="D55" s="2">
        <v>83400</v>
      </c>
      <c r="E55" s="2">
        <v>139600</v>
      </c>
      <c r="F55" s="2">
        <v>155200</v>
      </c>
      <c r="G55" s="2">
        <f>AVERAGE(C55:F55)</f>
        <v>119300</v>
      </c>
      <c r="H55" s="4">
        <f>STDEV(C55:F55)</f>
        <v>33673.926609965361</v>
      </c>
      <c r="J55" s="2">
        <v>120</v>
      </c>
      <c r="K55" s="2">
        <f t="shared" ref="K55:K56" si="31">C55/$G$54*100</f>
        <v>4221.7484008528781</v>
      </c>
      <c r="L55" s="2">
        <f t="shared" ref="L55:L56" si="32">D55/$G$54*100</f>
        <v>3556.5031982942428</v>
      </c>
      <c r="M55" s="2">
        <f t="shared" ref="M55:M56" si="33">E55/$G$54*100</f>
        <v>5953.0916844349686</v>
      </c>
      <c r="N55" s="2">
        <f t="shared" ref="N55:N56" si="34">F55/$G$54*100</f>
        <v>6618.336886993603</v>
      </c>
      <c r="O55" s="2">
        <f>AVERAGE(K55:N55)</f>
        <v>5087.4200426439229</v>
      </c>
      <c r="P55" s="4">
        <f>STDEV(K55:N55)</f>
        <v>1435.9883415763495</v>
      </c>
      <c r="R55" s="2">
        <v>120</v>
      </c>
      <c r="S55" s="2">
        <f>K55/100</f>
        <v>42.217484008528778</v>
      </c>
      <c r="T55" s="2">
        <f t="shared" ref="T55:V56" si="35">L55/100</f>
        <v>35.565031982942429</v>
      </c>
      <c r="U55" s="2">
        <f t="shared" si="35"/>
        <v>59.530916844349683</v>
      </c>
      <c r="V55" s="2">
        <f t="shared" si="35"/>
        <v>66.183368869936032</v>
      </c>
      <c r="W55" s="2">
        <f>AVERAGE(S55:V55)</f>
        <v>50.874200426439231</v>
      </c>
      <c r="X55" s="4">
        <f t="shared" ref="X55:X56" si="36">STDEV(S55:V55)</f>
        <v>14.359883415763484</v>
      </c>
    </row>
    <row r="56" spans="2:24" x14ac:dyDescent="0.2">
      <c r="B56" s="2">
        <v>180</v>
      </c>
      <c r="C56" s="2">
        <v>314000</v>
      </c>
      <c r="D56" s="2">
        <v>378000</v>
      </c>
      <c r="E56" s="2">
        <v>1102000</v>
      </c>
      <c r="F56" s="2">
        <v>820000</v>
      </c>
      <c r="G56" s="2">
        <f>AVERAGE(C56:F56)</f>
        <v>653500</v>
      </c>
      <c r="H56" s="4">
        <f>STDEV(C56:F56)</f>
        <v>374181.32859172259</v>
      </c>
      <c r="J56" s="2">
        <v>180</v>
      </c>
      <c r="K56" s="2">
        <f t="shared" si="31"/>
        <v>13390.191897654582</v>
      </c>
      <c r="L56" s="2">
        <f t="shared" si="32"/>
        <v>16119.402985074626</v>
      </c>
      <c r="M56" s="2">
        <f t="shared" si="33"/>
        <v>46993.603411513854</v>
      </c>
      <c r="N56" s="2">
        <f t="shared" si="34"/>
        <v>34968.017057569297</v>
      </c>
      <c r="O56" s="2">
        <f>AVERAGE(K56:L56)</f>
        <v>14754.797441364604</v>
      </c>
      <c r="P56" s="4">
        <f>STDEV(K56:N56)</f>
        <v>15956.559854657668</v>
      </c>
      <c r="R56" s="2">
        <v>180</v>
      </c>
      <c r="S56" s="2">
        <f t="shared" ref="S56" si="37">K56/100</f>
        <v>133.90191897654583</v>
      </c>
      <c r="T56" s="2">
        <f t="shared" si="35"/>
        <v>161.19402985074626</v>
      </c>
      <c r="U56" s="2">
        <f t="shared" si="35"/>
        <v>469.93603411513851</v>
      </c>
      <c r="V56" s="2">
        <f t="shared" si="35"/>
        <v>349.68017057569296</v>
      </c>
      <c r="W56" s="2">
        <f>AVERAGE(S56:T56)</f>
        <v>147.54797441364605</v>
      </c>
      <c r="X56" s="4">
        <f t="shared" si="36"/>
        <v>159.56559854657667</v>
      </c>
    </row>
    <row r="57" spans="2:24" ht="16" customHeight="1" x14ac:dyDescent="0.2">
      <c r="B57" s="10" t="s">
        <v>1</v>
      </c>
      <c r="C57" s="12" t="s">
        <v>32</v>
      </c>
      <c r="D57" s="13"/>
      <c r="E57" s="12" t="s">
        <v>31</v>
      </c>
      <c r="F57" s="13"/>
      <c r="G57" s="14" t="s">
        <v>8</v>
      </c>
      <c r="H57" s="33" t="s">
        <v>15</v>
      </c>
      <c r="J57" s="10" t="s">
        <v>1</v>
      </c>
      <c r="K57" s="12" t="s">
        <v>32</v>
      </c>
      <c r="L57" s="13"/>
      <c r="M57" s="12" t="s">
        <v>31</v>
      </c>
      <c r="N57" s="13"/>
      <c r="O57" s="14" t="s">
        <v>8</v>
      </c>
      <c r="P57" s="33" t="s">
        <v>15</v>
      </c>
      <c r="R57" s="10" t="s">
        <v>1</v>
      </c>
      <c r="S57" s="12" t="s">
        <v>32</v>
      </c>
      <c r="T57" s="13"/>
      <c r="U57" s="12" t="s">
        <v>31</v>
      </c>
      <c r="V57" s="13"/>
      <c r="W57" s="14" t="s">
        <v>8</v>
      </c>
      <c r="X57" s="33" t="s">
        <v>15</v>
      </c>
    </row>
    <row r="58" spans="2:24" x14ac:dyDescent="0.2">
      <c r="B58" s="11"/>
      <c r="C58" s="16" t="s">
        <v>7</v>
      </c>
      <c r="D58" s="17"/>
      <c r="E58" s="16" t="s">
        <v>7</v>
      </c>
      <c r="F58" s="17"/>
      <c r="G58" s="15"/>
      <c r="H58" s="33"/>
      <c r="J58" s="11"/>
      <c r="K58" s="22" t="s">
        <v>0</v>
      </c>
      <c r="L58" s="23"/>
      <c r="M58" s="22" t="s">
        <v>0</v>
      </c>
      <c r="N58" s="23"/>
      <c r="O58" s="15"/>
      <c r="P58" s="33"/>
      <c r="R58" s="11"/>
      <c r="S58" s="24" t="s">
        <v>11</v>
      </c>
      <c r="T58" s="25"/>
      <c r="U58" s="24" t="s">
        <v>11</v>
      </c>
      <c r="V58" s="25"/>
      <c r="W58" s="15"/>
      <c r="X58" s="33"/>
    </row>
    <row r="59" spans="2:24" x14ac:dyDescent="0.2">
      <c r="B59" s="2">
        <v>0</v>
      </c>
      <c r="C59" s="2">
        <v>4840</v>
      </c>
      <c r="D59" s="2">
        <v>5180</v>
      </c>
      <c r="E59" s="2">
        <v>9930</v>
      </c>
      <c r="F59" s="2">
        <v>7500</v>
      </c>
      <c r="G59" s="2">
        <f>AVERAGE(C59:F59)</f>
        <v>6862.5</v>
      </c>
      <c r="H59" s="4">
        <f>STDEV(C59:F59)</f>
        <v>2362.0100902973863</v>
      </c>
      <c r="J59" s="2">
        <v>0</v>
      </c>
      <c r="K59" s="2">
        <f>C59/$G$59*100</f>
        <v>70.528233151183969</v>
      </c>
      <c r="L59" s="2">
        <f t="shared" ref="L59:N61" si="38">D59/$G$59*100</f>
        <v>75.482695810564664</v>
      </c>
      <c r="M59" s="2">
        <f t="shared" si="38"/>
        <v>144.69945355191257</v>
      </c>
      <c r="N59" s="2">
        <f t="shared" si="38"/>
        <v>109.28961748633881</v>
      </c>
      <c r="O59" s="2">
        <f>AVERAGE(K59:N59)</f>
        <v>100</v>
      </c>
      <c r="P59" s="4">
        <f>STDEV(K59:N59)</f>
        <v>34.419090568996538</v>
      </c>
      <c r="R59" s="2">
        <v>0</v>
      </c>
      <c r="S59" s="2">
        <f>K59/100</f>
        <v>0.70528233151183972</v>
      </c>
      <c r="T59" s="2">
        <f>L59/100</f>
        <v>0.75482695810564659</v>
      </c>
      <c r="U59" s="2">
        <f>M59/100</f>
        <v>1.4469945355191256</v>
      </c>
      <c r="V59" s="2">
        <f>N59/100</f>
        <v>1.0928961748633881</v>
      </c>
      <c r="W59" s="2">
        <f>AVERAGE(S59:V59)</f>
        <v>1</v>
      </c>
      <c r="X59" s="4">
        <f>STDEV(S59:V59)</f>
        <v>0.34419090568996541</v>
      </c>
    </row>
    <row r="60" spans="2:24" x14ac:dyDescent="0.2">
      <c r="B60" s="2">
        <v>120</v>
      </c>
      <c r="C60" s="2">
        <v>0</v>
      </c>
      <c r="D60" s="2">
        <v>200</v>
      </c>
      <c r="E60" s="2">
        <v>3960</v>
      </c>
      <c r="F60" s="2">
        <v>4200</v>
      </c>
      <c r="G60" s="2">
        <f>AVERAGE(C60:F60)</f>
        <v>2090</v>
      </c>
      <c r="H60" s="4">
        <f>STDEV(C60:F60)</f>
        <v>2301.3908837917993</v>
      </c>
      <c r="J60" s="2">
        <v>120</v>
      </c>
      <c r="K60" s="2">
        <f t="shared" ref="K60" si="39">C60/$G$59*100</f>
        <v>0</v>
      </c>
      <c r="L60" s="2">
        <f t="shared" si="38"/>
        <v>2.9143897996357011</v>
      </c>
      <c r="M60" s="2">
        <f t="shared" si="38"/>
        <v>57.704918032786892</v>
      </c>
      <c r="N60" s="2">
        <f t="shared" si="38"/>
        <v>61.202185792349731</v>
      </c>
      <c r="O60" s="2">
        <f t="shared" ref="O60:O61" si="40">AVERAGE(K60:N60)</f>
        <v>30.455373406193083</v>
      </c>
      <c r="P60" s="4">
        <f>STDEV(K60:N60)</f>
        <v>33.535750583487065</v>
      </c>
      <c r="R60" s="2">
        <v>120</v>
      </c>
      <c r="S60" s="2">
        <f t="shared" ref="S60:S61" si="41">K60/100</f>
        <v>0</v>
      </c>
      <c r="T60" s="2">
        <f t="shared" ref="T60:T61" si="42">L60/100</f>
        <v>2.9143897996357013E-2</v>
      </c>
      <c r="U60" s="2">
        <f t="shared" ref="U60:U61" si="43">M60/100</f>
        <v>0.57704918032786889</v>
      </c>
      <c r="V60" s="2">
        <f t="shared" ref="V60:V61" si="44">N60/100</f>
        <v>0.61202185792349728</v>
      </c>
      <c r="W60" s="2">
        <f t="shared" ref="W60:W61" si="45">AVERAGE(S60:V60)</f>
        <v>0.30455373406193076</v>
      </c>
      <c r="X60" s="4">
        <f t="shared" ref="X60:X61" si="46">STDEV(S60:V60)</f>
        <v>0.33535750583487062</v>
      </c>
    </row>
    <row r="61" spans="2:24" x14ac:dyDescent="0.2">
      <c r="B61" s="2">
        <v>180</v>
      </c>
      <c r="C61" s="2">
        <v>0</v>
      </c>
      <c r="D61" s="2">
        <v>0</v>
      </c>
      <c r="E61" s="2">
        <v>3540</v>
      </c>
      <c r="F61" s="2">
        <v>3740</v>
      </c>
      <c r="G61" s="2">
        <f>AVERAGE(C61:F61)</f>
        <v>1820</v>
      </c>
      <c r="H61" s="4">
        <f>STDEV(C61:F61)</f>
        <v>2103.1405088581218</v>
      </c>
      <c r="J61" s="2">
        <v>180</v>
      </c>
      <c r="K61" s="2">
        <f>C61/$G$59*100</f>
        <v>0</v>
      </c>
      <c r="L61" s="2">
        <f t="shared" si="38"/>
        <v>0</v>
      </c>
      <c r="M61" s="2">
        <f t="shared" si="38"/>
        <v>51.584699453551906</v>
      </c>
      <c r="N61" s="2">
        <f t="shared" si="38"/>
        <v>54.499089253187613</v>
      </c>
      <c r="O61" s="2">
        <f t="shared" si="40"/>
        <v>26.520947176684878</v>
      </c>
      <c r="P61" s="4">
        <f>STDEV(K61:N61)</f>
        <v>30.646856231083742</v>
      </c>
      <c r="R61" s="2">
        <v>180</v>
      </c>
      <c r="S61" s="2">
        <f t="shared" si="41"/>
        <v>0</v>
      </c>
      <c r="T61" s="2">
        <f t="shared" si="42"/>
        <v>0</v>
      </c>
      <c r="U61" s="2">
        <f t="shared" si="43"/>
        <v>0.51584699453551908</v>
      </c>
      <c r="V61" s="2">
        <f t="shared" si="44"/>
        <v>0.54499089253187616</v>
      </c>
      <c r="W61" s="2">
        <f t="shared" si="45"/>
        <v>0.26520947176684884</v>
      </c>
      <c r="X61" s="4">
        <f t="shared" si="46"/>
        <v>0.30646856231083741</v>
      </c>
    </row>
    <row r="62" spans="2:24" ht="16" customHeight="1" x14ac:dyDescent="0.2">
      <c r="B62" s="10" t="s">
        <v>1</v>
      </c>
      <c r="C62" s="18" t="s">
        <v>20</v>
      </c>
      <c r="D62" s="19"/>
      <c r="E62" s="18" t="s">
        <v>17</v>
      </c>
      <c r="F62" s="19"/>
      <c r="G62" s="14" t="s">
        <v>8</v>
      </c>
      <c r="H62" s="33" t="s">
        <v>15</v>
      </c>
      <c r="J62" s="10" t="s">
        <v>1</v>
      </c>
      <c r="K62" s="18" t="s">
        <v>20</v>
      </c>
      <c r="L62" s="19"/>
      <c r="M62" s="18" t="s">
        <v>17</v>
      </c>
      <c r="N62" s="19"/>
      <c r="O62" s="14" t="s">
        <v>8</v>
      </c>
      <c r="P62" s="33" t="s">
        <v>15</v>
      </c>
      <c r="R62" s="10" t="s">
        <v>1</v>
      </c>
      <c r="S62" s="18" t="s">
        <v>20</v>
      </c>
      <c r="T62" s="19"/>
      <c r="U62" s="18" t="s">
        <v>17</v>
      </c>
      <c r="V62" s="19"/>
      <c r="W62" s="14" t="s">
        <v>8</v>
      </c>
      <c r="X62" s="33" t="s">
        <v>15</v>
      </c>
    </row>
    <row r="63" spans="2:24" x14ac:dyDescent="0.2">
      <c r="B63" s="11"/>
      <c r="C63" s="16" t="s">
        <v>7</v>
      </c>
      <c r="D63" s="17"/>
      <c r="E63" s="16" t="s">
        <v>7</v>
      </c>
      <c r="F63" s="17"/>
      <c r="G63" s="15"/>
      <c r="H63" s="33"/>
      <c r="J63" s="11"/>
      <c r="K63" s="22" t="s">
        <v>0</v>
      </c>
      <c r="L63" s="23"/>
      <c r="M63" s="22" t="s">
        <v>0</v>
      </c>
      <c r="N63" s="23"/>
      <c r="O63" s="15"/>
      <c r="P63" s="33"/>
      <c r="R63" s="11"/>
      <c r="S63" s="24" t="s">
        <v>11</v>
      </c>
      <c r="T63" s="25"/>
      <c r="U63" s="24" t="s">
        <v>11</v>
      </c>
      <c r="V63" s="25"/>
      <c r="W63" s="15"/>
      <c r="X63" s="33"/>
    </row>
    <row r="64" spans="2:24" x14ac:dyDescent="0.2">
      <c r="B64" s="2">
        <v>0</v>
      </c>
      <c r="C64" s="2">
        <v>800</v>
      </c>
      <c r="D64" s="2">
        <v>980</v>
      </c>
      <c r="E64" s="2">
        <v>5240</v>
      </c>
      <c r="F64" s="2">
        <v>10200</v>
      </c>
      <c r="G64" s="2">
        <f>AVERAGE(C64:F64)</f>
        <v>4305</v>
      </c>
      <c r="H64" s="4">
        <f>STDEV(C64:F64)</f>
        <v>4433.4298235113638</v>
      </c>
      <c r="J64" s="2">
        <v>0</v>
      </c>
      <c r="K64" s="2">
        <f>C64/$G$64*100</f>
        <v>18.583042973286876</v>
      </c>
      <c r="L64" s="2">
        <f t="shared" ref="L64:N64" si="47">D64/$G$64*100</f>
        <v>22.76422764227642</v>
      </c>
      <c r="M64" s="2">
        <f t="shared" si="47"/>
        <v>121.71893147502904</v>
      </c>
      <c r="N64" s="2">
        <f t="shared" si="47"/>
        <v>236.93379790940767</v>
      </c>
      <c r="O64" s="2">
        <f>AVERAGE(K64:N64)</f>
        <v>100</v>
      </c>
      <c r="P64" s="4">
        <f>STDEV(K64:N64)</f>
        <v>102.98327116170415</v>
      </c>
      <c r="R64" s="2">
        <v>0</v>
      </c>
      <c r="S64" s="2">
        <f>K64/100</f>
        <v>0.18583042973286876</v>
      </c>
      <c r="T64" s="2">
        <f>L64/100</f>
        <v>0.22764227642276422</v>
      </c>
      <c r="U64" s="2">
        <f>M64/100</f>
        <v>1.2171893147502904</v>
      </c>
      <c r="V64" s="2">
        <f>N64/100</f>
        <v>2.3693379790940767</v>
      </c>
      <c r="W64" s="2">
        <f>AVERAGE(S64:V64)</f>
        <v>1</v>
      </c>
      <c r="X64" s="4">
        <f>STDEV(S64:V64)</f>
        <v>1.0298327116170416</v>
      </c>
    </row>
    <row r="65" spans="1:24" x14ac:dyDescent="0.2">
      <c r="B65" s="2">
        <v>120</v>
      </c>
      <c r="C65" s="2">
        <v>200</v>
      </c>
      <c r="D65" s="2">
        <v>200</v>
      </c>
      <c r="E65" s="2">
        <v>3220</v>
      </c>
      <c r="F65" s="2">
        <v>4500</v>
      </c>
      <c r="G65" s="2">
        <f>AVERAGE(C65:F65)</f>
        <v>2030</v>
      </c>
      <c r="H65" s="4">
        <f>STDEV(C65:F65)</f>
        <v>2176.7559961251209</v>
      </c>
      <c r="J65" s="2">
        <v>120</v>
      </c>
      <c r="K65" s="2">
        <f>C65/$G$64*100</f>
        <v>4.645760743321719</v>
      </c>
      <c r="L65" s="2">
        <f t="shared" ref="L65:L66" si="48">D65/$G$64*100</f>
        <v>4.645760743321719</v>
      </c>
      <c r="M65" s="2">
        <f t="shared" ref="M65:M66" si="49">E65/$G$64*100</f>
        <v>74.796747967479675</v>
      </c>
      <c r="N65" s="2">
        <f t="shared" ref="N65:N66" si="50">F65/$G$64*100</f>
        <v>104.52961672473869</v>
      </c>
      <c r="O65" s="2">
        <f t="shared" ref="O65:O66" si="51">AVERAGE(K65:N65)</f>
        <v>47.154471544715449</v>
      </c>
      <c r="P65" s="4">
        <f t="shared" ref="P65:P66" si="52">STDEV(K65:N65)</f>
        <v>50.563437772941256</v>
      </c>
      <c r="R65" s="2">
        <v>120</v>
      </c>
      <c r="S65" s="2">
        <f t="shared" ref="S65:S66" si="53">K65/100</f>
        <v>4.6457607433217189E-2</v>
      </c>
      <c r="T65" s="2">
        <f t="shared" ref="T65:T66" si="54">L65/100</f>
        <v>4.6457607433217189E-2</v>
      </c>
      <c r="U65" s="2">
        <f t="shared" ref="U65:U66" si="55">M65/100</f>
        <v>0.74796747967479671</v>
      </c>
      <c r="V65" s="2">
        <f t="shared" ref="V65:V66" si="56">N65/100</f>
        <v>1.0452961672473868</v>
      </c>
      <c r="W65" s="2">
        <f t="shared" ref="W65:W66" si="57">AVERAGE(S65:V65)</f>
        <v>0.47154471544715448</v>
      </c>
      <c r="X65" s="4">
        <f t="shared" ref="X65:X66" si="58">STDEV(S65:V65)</f>
        <v>0.50563437772941255</v>
      </c>
    </row>
    <row r="66" spans="1:24" x14ac:dyDescent="0.2">
      <c r="B66" s="2">
        <v>180</v>
      </c>
      <c r="C66" s="2">
        <v>100</v>
      </c>
      <c r="D66" s="2">
        <v>20</v>
      </c>
      <c r="E66" s="2">
        <v>2800</v>
      </c>
      <c r="F66" s="2">
        <v>2440</v>
      </c>
      <c r="G66" s="2">
        <f>AVERAGE(C66:F66)</f>
        <v>1340</v>
      </c>
      <c r="H66" s="4">
        <f>STDEV(C66:F66)</f>
        <v>1485.6648343418512</v>
      </c>
      <c r="J66" s="2">
        <v>180</v>
      </c>
      <c r="K66" s="2">
        <f t="shared" ref="K66" si="59">C66/$G$64*100</f>
        <v>2.3228803716608595</v>
      </c>
      <c r="L66" s="2">
        <f t="shared" si="48"/>
        <v>0.46457607433217191</v>
      </c>
      <c r="M66" s="2">
        <f t="shared" si="49"/>
        <v>65.040650406504056</v>
      </c>
      <c r="N66" s="2">
        <f t="shared" si="50"/>
        <v>56.678281068524974</v>
      </c>
      <c r="O66" s="2">
        <f t="shared" si="51"/>
        <v>31.126596980255513</v>
      </c>
      <c r="P66" s="4">
        <f t="shared" si="52"/>
        <v>34.510216825594689</v>
      </c>
      <c r="R66" s="2">
        <v>180</v>
      </c>
      <c r="S66" s="2">
        <f t="shared" si="53"/>
        <v>2.3228803716608595E-2</v>
      </c>
      <c r="T66" s="2">
        <f t="shared" si="54"/>
        <v>4.6457607433217189E-3</v>
      </c>
      <c r="U66" s="2">
        <f t="shared" si="55"/>
        <v>0.65040650406504052</v>
      </c>
      <c r="V66" s="2">
        <f t="shared" si="56"/>
        <v>0.56678281068524972</v>
      </c>
      <c r="W66" s="2">
        <f t="shared" si="57"/>
        <v>0.31126596980255516</v>
      </c>
      <c r="X66" s="4">
        <f t="shared" si="58"/>
        <v>0.34510216825594681</v>
      </c>
    </row>
    <row r="68" spans="1:24" x14ac:dyDescent="0.2">
      <c r="A68" s="1" t="s">
        <v>29</v>
      </c>
    </row>
    <row r="89" spans="1:12" x14ac:dyDescent="0.2">
      <c r="A89" s="1" t="s">
        <v>27</v>
      </c>
      <c r="C89" s="5" t="s">
        <v>33</v>
      </c>
      <c r="D89" s="6"/>
      <c r="E89" s="6"/>
      <c r="F89" s="6"/>
      <c r="G89" s="6"/>
      <c r="H89" s="6"/>
      <c r="I89" s="6"/>
      <c r="J89" s="6"/>
      <c r="K89" s="6"/>
      <c r="L89" s="6"/>
    </row>
  </sheetData>
  <mergeCells count="144">
    <mergeCell ref="W62:W63"/>
    <mergeCell ref="X62:X63"/>
    <mergeCell ref="S63:T63"/>
    <mergeCell ref="U63:V63"/>
    <mergeCell ref="S58:T58"/>
    <mergeCell ref="U58:V58"/>
    <mergeCell ref="R62:R63"/>
    <mergeCell ref="S62:T62"/>
    <mergeCell ref="U62:V62"/>
    <mergeCell ref="R51:X51"/>
    <mergeCell ref="R52:R53"/>
    <mergeCell ref="S52:T52"/>
    <mergeCell ref="U52:V52"/>
    <mergeCell ref="W52:W53"/>
    <mergeCell ref="X52:X53"/>
    <mergeCell ref="S53:T53"/>
    <mergeCell ref="U53:V53"/>
    <mergeCell ref="R57:R58"/>
    <mergeCell ref="S57:T57"/>
    <mergeCell ref="U57:V57"/>
    <mergeCell ref="W57:W58"/>
    <mergeCell ref="X57:X58"/>
    <mergeCell ref="J62:J63"/>
    <mergeCell ref="K62:L62"/>
    <mergeCell ref="M62:N62"/>
    <mergeCell ref="O62:O63"/>
    <mergeCell ref="H57:H58"/>
    <mergeCell ref="H62:H63"/>
    <mergeCell ref="J51:P51"/>
    <mergeCell ref="J52:J53"/>
    <mergeCell ref="K52:L52"/>
    <mergeCell ref="M52:N52"/>
    <mergeCell ref="O52:O53"/>
    <mergeCell ref="P52:P53"/>
    <mergeCell ref="K53:L53"/>
    <mergeCell ref="M53:N53"/>
    <mergeCell ref="J57:J58"/>
    <mergeCell ref="K57:L57"/>
    <mergeCell ref="M57:N57"/>
    <mergeCell ref="O57:O58"/>
    <mergeCell ref="P57:P58"/>
    <mergeCell ref="K58:L58"/>
    <mergeCell ref="P62:P63"/>
    <mergeCell ref="K63:L63"/>
    <mergeCell ref="M63:N63"/>
    <mergeCell ref="M58:N58"/>
    <mergeCell ref="B57:B58"/>
    <mergeCell ref="C57:D57"/>
    <mergeCell ref="G57:G58"/>
    <mergeCell ref="C58:D58"/>
    <mergeCell ref="B62:B63"/>
    <mergeCell ref="C62:D62"/>
    <mergeCell ref="G62:G63"/>
    <mergeCell ref="C63:D63"/>
    <mergeCell ref="E57:F57"/>
    <mergeCell ref="E58:F58"/>
    <mergeCell ref="E62:F62"/>
    <mergeCell ref="E63:F63"/>
    <mergeCell ref="B52:B53"/>
    <mergeCell ref="C52:D52"/>
    <mergeCell ref="G52:G53"/>
    <mergeCell ref="C53:D53"/>
    <mergeCell ref="E52:F52"/>
    <mergeCell ref="E53:F53"/>
    <mergeCell ref="B51:H51"/>
    <mergeCell ref="H52:H53"/>
    <mergeCell ref="J44:J45"/>
    <mergeCell ref="L44:L45"/>
    <mergeCell ref="M44:N44"/>
    <mergeCell ref="O44:O45"/>
    <mergeCell ref="C45:D45"/>
    <mergeCell ref="H45:I45"/>
    <mergeCell ref="M45:N45"/>
    <mergeCell ref="B44:B45"/>
    <mergeCell ref="C44:D44"/>
    <mergeCell ref="E44:E45"/>
    <mergeCell ref="G44:G45"/>
    <mergeCell ref="H44:I44"/>
    <mergeCell ref="J39:J40"/>
    <mergeCell ref="L39:L40"/>
    <mergeCell ref="M39:N39"/>
    <mergeCell ref="O39:O40"/>
    <mergeCell ref="C40:D40"/>
    <mergeCell ref="H40:I40"/>
    <mergeCell ref="M40:N40"/>
    <mergeCell ref="B39:B40"/>
    <mergeCell ref="C39:D39"/>
    <mergeCell ref="E39:E40"/>
    <mergeCell ref="G39:G40"/>
    <mergeCell ref="H39:I39"/>
    <mergeCell ref="B33:E33"/>
    <mergeCell ref="G33:J33"/>
    <mergeCell ref="L33:O33"/>
    <mergeCell ref="B34:B35"/>
    <mergeCell ref="C34:D34"/>
    <mergeCell ref="E34:E35"/>
    <mergeCell ref="G34:G35"/>
    <mergeCell ref="H34:I34"/>
    <mergeCell ref="J34:J35"/>
    <mergeCell ref="L34:L35"/>
    <mergeCell ref="M34:N34"/>
    <mergeCell ref="O34:O35"/>
    <mergeCell ref="C35:D35"/>
    <mergeCell ref="H35:I35"/>
    <mergeCell ref="M35:N35"/>
    <mergeCell ref="L22:L23"/>
    <mergeCell ref="M22:N22"/>
    <mergeCell ref="O22:O23"/>
    <mergeCell ref="M23:N23"/>
    <mergeCell ref="L27:L28"/>
    <mergeCell ref="M27:N27"/>
    <mergeCell ref="O27:O28"/>
    <mergeCell ref="M28:N28"/>
    <mergeCell ref="L16:O16"/>
    <mergeCell ref="L17:L18"/>
    <mergeCell ref="M17:N17"/>
    <mergeCell ref="O17:O18"/>
    <mergeCell ref="M18:N18"/>
    <mergeCell ref="G22:G23"/>
    <mergeCell ref="H22:I22"/>
    <mergeCell ref="J22:J23"/>
    <mergeCell ref="H23:I23"/>
    <mergeCell ref="G27:G28"/>
    <mergeCell ref="H27:I27"/>
    <mergeCell ref="J27:J28"/>
    <mergeCell ref="H28:I28"/>
    <mergeCell ref="G16:J16"/>
    <mergeCell ref="G17:G18"/>
    <mergeCell ref="H17:I17"/>
    <mergeCell ref="J17:J18"/>
    <mergeCell ref="H18:I18"/>
    <mergeCell ref="B16:E16"/>
    <mergeCell ref="B22:B23"/>
    <mergeCell ref="C22:D22"/>
    <mergeCell ref="E22:E23"/>
    <mergeCell ref="C23:D23"/>
    <mergeCell ref="B27:B28"/>
    <mergeCell ref="C27:D27"/>
    <mergeCell ref="E27:E28"/>
    <mergeCell ref="C28:D28"/>
    <mergeCell ref="C17:D17"/>
    <mergeCell ref="E17:E18"/>
    <mergeCell ref="B17:B18"/>
    <mergeCell ref="C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2017-03-15T13:50:44Z</dcterms:created>
  <dcterms:modified xsi:type="dcterms:W3CDTF">2017-03-29T11:38:54Z</dcterms:modified>
</cp:coreProperties>
</file>