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z845159/Documents/PhD/CNI-Hypertension MS/#7 PlosOne/Rebuttal/Rebbutal 2/Rebuttal 2/Rebuttal 3/"/>
    </mc:Choice>
  </mc:AlternateContent>
  <bookViews>
    <workbookView xWindow="25660" yWindow="-7540" windowWidth="38340" windowHeight="23540" tabRatio="500"/>
  </bookViews>
  <sheets>
    <sheet name="Final to use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2" l="1"/>
  <c r="I71" i="2"/>
  <c r="C32" i="2"/>
  <c r="I30" i="2"/>
  <c r="I101" i="2"/>
  <c r="C83" i="2"/>
  <c r="I79" i="2"/>
  <c r="C41" i="2"/>
  <c r="I38" i="2"/>
  <c r="I106" i="2"/>
  <c r="I82" i="2"/>
  <c r="C46" i="2"/>
  <c r="I44" i="2"/>
  <c r="I109" i="2"/>
  <c r="I81" i="2"/>
  <c r="I40" i="2"/>
  <c r="I108" i="2"/>
  <c r="I80" i="2"/>
  <c r="I39" i="2"/>
  <c r="I107" i="2"/>
  <c r="I78" i="2"/>
  <c r="I37" i="2"/>
  <c r="I105" i="2"/>
  <c r="I77" i="2"/>
  <c r="I36" i="2"/>
  <c r="I104" i="2"/>
  <c r="I76" i="2"/>
  <c r="I35" i="2"/>
  <c r="I103" i="2"/>
  <c r="I72" i="2"/>
  <c r="I31" i="2"/>
  <c r="I102" i="2"/>
  <c r="I70" i="2"/>
  <c r="I29" i="2"/>
  <c r="I100" i="2"/>
  <c r="I69" i="2"/>
  <c r="I28" i="2"/>
  <c r="I99" i="2"/>
  <c r="I68" i="2"/>
  <c r="I27" i="2"/>
  <c r="I98" i="2"/>
  <c r="I67" i="2"/>
  <c r="I26" i="2"/>
  <c r="I97" i="2"/>
  <c r="C64" i="2"/>
  <c r="I63" i="2"/>
  <c r="C23" i="2"/>
  <c r="I22" i="2"/>
  <c r="I96" i="2"/>
  <c r="I62" i="2"/>
  <c r="I21" i="2"/>
  <c r="I95" i="2"/>
  <c r="I61" i="2"/>
  <c r="I20" i="2"/>
  <c r="I94" i="2"/>
  <c r="I60" i="2"/>
  <c r="I19" i="2"/>
  <c r="I93" i="2"/>
  <c r="I59" i="2"/>
  <c r="I18" i="2"/>
  <c r="I92" i="2"/>
  <c r="C56" i="2"/>
  <c r="I55" i="2"/>
  <c r="C15" i="2"/>
  <c r="I14" i="2"/>
  <c r="I91" i="2"/>
  <c r="I54" i="2"/>
  <c r="I13" i="2"/>
  <c r="I90" i="2"/>
  <c r="I53" i="2"/>
  <c r="I12" i="2"/>
  <c r="I89" i="2"/>
  <c r="I52" i="2"/>
  <c r="I11" i="2"/>
  <c r="I88" i="2"/>
  <c r="I51" i="2"/>
  <c r="I10" i="2"/>
  <c r="I87" i="2"/>
  <c r="H79" i="2"/>
  <c r="H35" i="2"/>
  <c r="H98" i="2"/>
  <c r="H80" i="2"/>
  <c r="H36" i="2"/>
  <c r="H99" i="2"/>
  <c r="H76" i="2"/>
  <c r="H27" i="2"/>
  <c r="H95" i="2"/>
  <c r="H78" i="2"/>
  <c r="H29" i="2"/>
  <c r="H97" i="2"/>
  <c r="H77" i="2"/>
  <c r="H28" i="2"/>
  <c r="H96" i="2"/>
  <c r="H68" i="2"/>
  <c r="H26" i="2"/>
  <c r="H94" i="2"/>
  <c r="H67" i="2"/>
  <c r="H21" i="2"/>
  <c r="H93" i="2"/>
  <c r="H61" i="2"/>
  <c r="H20" i="2"/>
  <c r="H92" i="2"/>
  <c r="H60" i="2"/>
  <c r="H19" i="2"/>
  <c r="H91" i="2"/>
  <c r="H59" i="2"/>
  <c r="H18" i="2"/>
  <c r="H90" i="2"/>
  <c r="H53" i="2"/>
  <c r="H12" i="2"/>
  <c r="H89" i="2"/>
  <c r="H52" i="2"/>
  <c r="H11" i="2"/>
  <c r="H88" i="2"/>
  <c r="H51" i="2"/>
  <c r="H10" i="2"/>
  <c r="H87" i="2"/>
  <c r="G70" i="2"/>
  <c r="G35" i="2"/>
  <c r="G95" i="2"/>
  <c r="G69" i="2"/>
  <c r="G21" i="2"/>
  <c r="G94" i="2"/>
  <c r="G61" i="2"/>
  <c r="G20" i="2"/>
  <c r="G93" i="2"/>
  <c r="G60" i="2"/>
  <c r="G19" i="2"/>
  <c r="G92" i="2"/>
  <c r="G59" i="2"/>
  <c r="G18" i="2"/>
  <c r="G91" i="2"/>
  <c r="G52" i="2"/>
  <c r="G11" i="2"/>
  <c r="G88" i="2"/>
  <c r="G51" i="2"/>
  <c r="G10" i="2"/>
  <c r="G87" i="2"/>
  <c r="N15" i="2"/>
  <c r="R10" i="2"/>
  <c r="N41" i="2"/>
  <c r="N56" i="2"/>
  <c r="N83" i="2"/>
  <c r="G13" i="2"/>
  <c r="G90" i="2"/>
  <c r="G53" i="2"/>
  <c r="G12" i="2"/>
  <c r="G89" i="2"/>
  <c r="W10" i="2"/>
  <c r="J10" i="2"/>
  <c r="J11" i="2"/>
  <c r="J12" i="2"/>
  <c r="J13" i="2"/>
  <c r="J14" i="2"/>
  <c r="R11" i="2"/>
  <c r="R12" i="2"/>
  <c r="R13" i="2"/>
  <c r="N23" i="2"/>
  <c r="R18" i="2"/>
  <c r="R19" i="2"/>
  <c r="R20" i="2"/>
  <c r="R21" i="2"/>
  <c r="W11" i="2"/>
  <c r="W12" i="2"/>
  <c r="W13" i="2"/>
  <c r="W18" i="2"/>
  <c r="W19" i="2"/>
  <c r="W20" i="2"/>
  <c r="W21" i="2"/>
  <c r="N64" i="2"/>
  <c r="R61" i="2"/>
  <c r="W61" i="2"/>
  <c r="N73" i="2"/>
  <c r="S67" i="2"/>
  <c r="X67" i="2"/>
  <c r="R53" i="2"/>
  <c r="W53" i="2"/>
  <c r="R59" i="2"/>
  <c r="W59" i="2"/>
  <c r="S61" i="2"/>
  <c r="X61" i="2"/>
  <c r="N32" i="2"/>
  <c r="S29" i="2"/>
  <c r="X29" i="2"/>
  <c r="S35" i="2"/>
  <c r="S36" i="2"/>
  <c r="T30" i="2"/>
  <c r="Y30" i="2"/>
  <c r="S59" i="2"/>
  <c r="X59" i="2"/>
  <c r="T81" i="2"/>
  <c r="Y81" i="2"/>
  <c r="T82" i="2"/>
  <c r="Y82" i="2"/>
  <c r="T76" i="2"/>
  <c r="Y76" i="2"/>
  <c r="T77" i="2"/>
  <c r="Y77" i="2"/>
  <c r="T78" i="2"/>
  <c r="Y78" i="2"/>
  <c r="T79" i="2"/>
  <c r="Y79" i="2"/>
  <c r="T80" i="2"/>
  <c r="Y80" i="2"/>
  <c r="S78" i="2"/>
  <c r="X78" i="2"/>
  <c r="S79" i="2"/>
  <c r="X79" i="2"/>
  <c r="S80" i="2"/>
  <c r="X80" i="2"/>
  <c r="S76" i="2"/>
  <c r="X76" i="2"/>
  <c r="S77" i="2"/>
  <c r="X77" i="2"/>
  <c r="G68" i="2"/>
  <c r="R68" i="2"/>
  <c r="W68" i="2"/>
  <c r="S68" i="2"/>
  <c r="X68" i="2"/>
  <c r="T68" i="2"/>
  <c r="Y68" i="2"/>
  <c r="R69" i="2"/>
  <c r="W69" i="2"/>
  <c r="H69" i="2"/>
  <c r="S69" i="2"/>
  <c r="X69" i="2"/>
  <c r="T69" i="2"/>
  <c r="Y69" i="2"/>
  <c r="R70" i="2"/>
  <c r="W70" i="2"/>
  <c r="H70" i="2"/>
  <c r="S70" i="2"/>
  <c r="X70" i="2"/>
  <c r="T70" i="2"/>
  <c r="Y70" i="2"/>
  <c r="T71" i="2"/>
  <c r="Y71" i="2"/>
  <c r="T72" i="2"/>
  <c r="Y72" i="2"/>
  <c r="T67" i="2"/>
  <c r="Y67" i="2"/>
  <c r="G67" i="2"/>
  <c r="R67" i="2"/>
  <c r="W67" i="2"/>
  <c r="R60" i="2"/>
  <c r="W60" i="2"/>
  <c r="S60" i="2"/>
  <c r="X60" i="2"/>
  <c r="T60" i="2"/>
  <c r="Y60" i="2"/>
  <c r="U60" i="2"/>
  <c r="J60" i="2"/>
  <c r="Z60" i="2"/>
  <c r="T61" i="2"/>
  <c r="Y61" i="2"/>
  <c r="U61" i="2"/>
  <c r="J61" i="2"/>
  <c r="Z61" i="2"/>
  <c r="T62" i="2"/>
  <c r="Y62" i="2"/>
  <c r="U62" i="2"/>
  <c r="J62" i="2"/>
  <c r="Z62" i="2"/>
  <c r="T63" i="2"/>
  <c r="Y63" i="2"/>
  <c r="U63" i="2"/>
  <c r="J63" i="2"/>
  <c r="Z63" i="2"/>
  <c r="U59" i="2"/>
  <c r="J59" i="2"/>
  <c r="Z59" i="2"/>
  <c r="T59" i="2"/>
  <c r="Y59" i="2"/>
  <c r="R52" i="2"/>
  <c r="W52" i="2"/>
  <c r="S52" i="2"/>
  <c r="X52" i="2"/>
  <c r="T52" i="2"/>
  <c r="Y52" i="2"/>
  <c r="J52" i="2"/>
  <c r="U52" i="2"/>
  <c r="Z52" i="2"/>
  <c r="S53" i="2"/>
  <c r="X53" i="2"/>
  <c r="T53" i="2"/>
  <c r="Y53" i="2"/>
  <c r="J53" i="2"/>
  <c r="U53" i="2"/>
  <c r="Z53" i="2"/>
  <c r="R54" i="2"/>
  <c r="W54" i="2"/>
  <c r="T54" i="2"/>
  <c r="Y54" i="2"/>
  <c r="J54" i="2"/>
  <c r="U54" i="2"/>
  <c r="Z54" i="2"/>
  <c r="T55" i="2"/>
  <c r="Y55" i="2"/>
  <c r="J55" i="2"/>
  <c r="U55" i="2"/>
  <c r="Z55" i="2"/>
  <c r="S51" i="2"/>
  <c r="X51" i="2"/>
  <c r="T51" i="2"/>
  <c r="Y51" i="2"/>
  <c r="J51" i="2"/>
  <c r="U51" i="2"/>
  <c r="Z51" i="2"/>
  <c r="R51" i="2"/>
  <c r="W51" i="2"/>
  <c r="T40" i="2"/>
  <c r="Y40" i="2"/>
  <c r="G45" i="2"/>
  <c r="N46" i="2"/>
  <c r="R45" i="2"/>
  <c r="W45" i="2"/>
  <c r="H45" i="2"/>
  <c r="S45" i="2"/>
  <c r="X45" i="2"/>
  <c r="I45" i="2"/>
  <c r="T45" i="2"/>
  <c r="Y45" i="2"/>
  <c r="J45" i="2"/>
  <c r="U45" i="2"/>
  <c r="Z45" i="2"/>
  <c r="J44" i="2"/>
  <c r="U44" i="2"/>
  <c r="Z44" i="2"/>
  <c r="T44" i="2"/>
  <c r="Y44" i="2"/>
  <c r="H44" i="2"/>
  <c r="S44" i="2"/>
  <c r="X44" i="2"/>
  <c r="G44" i="2"/>
  <c r="R44" i="2"/>
  <c r="W44" i="2"/>
  <c r="R35" i="2"/>
  <c r="W35" i="2"/>
  <c r="G36" i="2"/>
  <c r="R36" i="2"/>
  <c r="W36" i="2"/>
  <c r="X36" i="2"/>
  <c r="T36" i="2"/>
  <c r="Y36" i="2"/>
  <c r="H37" i="2"/>
  <c r="S37" i="2"/>
  <c r="X37" i="2"/>
  <c r="T37" i="2"/>
  <c r="Y37" i="2"/>
  <c r="H38" i="2"/>
  <c r="S38" i="2"/>
  <c r="X38" i="2"/>
  <c r="T38" i="2"/>
  <c r="Y38" i="2"/>
  <c r="T39" i="2"/>
  <c r="Y39" i="2"/>
  <c r="T35" i="2"/>
  <c r="Y35" i="2"/>
  <c r="X35" i="2"/>
  <c r="S27" i="2"/>
  <c r="X27" i="2"/>
  <c r="T27" i="2"/>
  <c r="Y27" i="2"/>
  <c r="S28" i="2"/>
  <c r="X28" i="2"/>
  <c r="T28" i="2"/>
  <c r="Y28" i="2"/>
  <c r="T29" i="2"/>
  <c r="Y29" i="2"/>
  <c r="H30" i="2"/>
  <c r="S30" i="2"/>
  <c r="X30" i="2"/>
  <c r="T31" i="2"/>
  <c r="Y31" i="2"/>
  <c r="T26" i="2"/>
  <c r="Y26" i="2"/>
  <c r="S26" i="2"/>
  <c r="X26" i="2"/>
  <c r="S19" i="2"/>
  <c r="X19" i="2"/>
  <c r="T19" i="2"/>
  <c r="Y19" i="2"/>
  <c r="S20" i="2"/>
  <c r="X20" i="2"/>
  <c r="T20" i="2"/>
  <c r="Y20" i="2"/>
  <c r="S21" i="2"/>
  <c r="X21" i="2"/>
  <c r="T21" i="2"/>
  <c r="Y21" i="2"/>
  <c r="T22" i="2"/>
  <c r="Y22" i="2"/>
  <c r="S18" i="2"/>
  <c r="X18" i="2"/>
  <c r="T18" i="2"/>
  <c r="Y18" i="2"/>
  <c r="S11" i="2"/>
  <c r="X11" i="2"/>
  <c r="T11" i="2"/>
  <c r="Y11" i="2"/>
  <c r="U11" i="2"/>
  <c r="Z11" i="2"/>
  <c r="S12" i="2"/>
  <c r="X12" i="2"/>
  <c r="T12" i="2"/>
  <c r="Y12" i="2"/>
  <c r="U12" i="2"/>
  <c r="Z12" i="2"/>
  <c r="T13" i="2"/>
  <c r="Y13" i="2"/>
  <c r="U13" i="2"/>
  <c r="Z13" i="2"/>
  <c r="T14" i="2"/>
  <c r="Y14" i="2"/>
  <c r="U14" i="2"/>
  <c r="Z14" i="2"/>
  <c r="S10" i="2"/>
  <c r="X10" i="2"/>
  <c r="T10" i="2"/>
  <c r="Y10" i="2"/>
  <c r="U10" i="2"/>
  <c r="Z10" i="2"/>
  <c r="J87" i="2"/>
  <c r="J88" i="2"/>
  <c r="J89" i="2"/>
  <c r="J90" i="2"/>
  <c r="J91" i="2"/>
  <c r="J92" i="2"/>
</calcChain>
</file>

<file path=xl/sharedStrings.xml><?xml version="1.0" encoding="utf-8"?>
<sst xmlns="http://schemas.openxmlformats.org/spreadsheetml/2006/main" count="204" uniqueCount="37">
  <si>
    <t>CsA</t>
  </si>
  <si>
    <t>Tac</t>
  </si>
  <si>
    <t>#</t>
  </si>
  <si>
    <t xml:space="preserve"> </t>
  </si>
  <si>
    <t>Semi quantification of immunoblots of of tNCC and pNCC abundance in uEVs of kidney transplant recipients treated with CsA, Tac or CNI-free immunosuppressive regimens and healthy volunteers. Densitometry was performed usingImage Studio Lite software (LI-COR Biosciences, NE, USA).</t>
  </si>
  <si>
    <t>Manuscript Fig. 1A</t>
  </si>
  <si>
    <t>Manuscript Fig. 1B</t>
  </si>
  <si>
    <t>Supplemental Fig. S1A</t>
  </si>
  <si>
    <t>Supplemental Fig. S1B</t>
  </si>
  <si>
    <t>Supplemental Fig. S1C</t>
  </si>
  <si>
    <t>Supplemental Fig. S1D</t>
  </si>
  <si>
    <t>Supplemental Fig. S2A</t>
  </si>
  <si>
    <t>Supplemental Fig. S2B</t>
  </si>
  <si>
    <t>Supplemental Fig. S2C</t>
  </si>
  <si>
    <t>CNI-free</t>
  </si>
  <si>
    <t>Healthy Volunteers</t>
  </si>
  <si>
    <t>Average OD</t>
  </si>
  <si>
    <t>Both tNCC dimer &amp; monomer combined/average OD CNI-free</t>
  </si>
  <si>
    <t>Raw OD of both tNCC dimer &amp; monomer combined</t>
  </si>
  <si>
    <t>Raw OD of CD9</t>
  </si>
  <si>
    <t>OD CD9/average OD CNI-free</t>
  </si>
  <si>
    <t>tNCC/CD9 (normalised to CD9)</t>
  </si>
  <si>
    <t>Raw OD of both pNCC dimer &amp; monomer combined</t>
  </si>
  <si>
    <t>Both pNCC dimer &amp; monomer combined/average OD CNI-free</t>
  </si>
  <si>
    <t>pNCC/CD9 (normalised to CD9)</t>
  </si>
  <si>
    <t>Ratio of pNCC to tNCC</t>
  </si>
  <si>
    <t>pNCC</t>
  </si>
  <si>
    <t>tNCC</t>
  </si>
  <si>
    <t>pNCC/tNCC</t>
  </si>
  <si>
    <t>Gender</t>
  </si>
  <si>
    <t>Healthy volunteers</t>
  </si>
  <si>
    <t>Females</t>
  </si>
  <si>
    <t>Males</t>
  </si>
  <si>
    <t>uEV samples with a mark of # in Figs. S1 and S2 (red marked in this excel) were loaded twice as a control on the gel, although these samples were excluded from analysis in Graphpad Prism 5 software (GraphPad Software Inc, La Jolla, CA, USA)</t>
  </si>
  <si>
    <t>Males are marked in organge</t>
  </si>
  <si>
    <t>Females are marked in blue</t>
  </si>
  <si>
    <t>Densitometry Analysis of Group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</si>
</sst>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6" x14ac:knownFonts="1">
    <font>
      <sz val="12"/>
      <color theme="1"/>
      <name val="Calibri"/>
      <family val="2"/>
      <scheme val="minor"/>
    </font>
    <font>
      <sz val="1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22"/>
      <name val="Arial"/>
    </font>
    <font>
      <b/>
      <sz val="16"/>
      <name val="Arial"/>
    </font>
    <font>
      <b/>
      <sz val="14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2"/>
      <name val="Arial"/>
    </font>
    <font>
      <sz val="16"/>
      <name val="Arial"/>
    </font>
    <font>
      <b/>
      <sz val="20"/>
      <color theme="1"/>
      <name val="Arial"/>
    </font>
    <font>
      <b/>
      <sz val="20"/>
      <name val="Arial"/>
    </font>
    <font>
      <sz val="20"/>
      <name val="Arial"/>
    </font>
    <font>
      <b/>
      <sz val="24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3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6">
    <xf numFmtId="0" fontId="0" fillId="0" borderId="0" xfId="0"/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" fontId="4" fillId="5" borderId="14" xfId="0" applyNumberFormat="1" applyFont="1" applyFill="1" applyBorder="1" applyAlignment="1">
      <alignment horizontal="center"/>
    </xf>
    <xf numFmtId="1" fontId="4" fillId="5" borderId="36" xfId="0" applyNumberFormat="1" applyFont="1" applyFill="1" applyBorder="1" applyAlignment="1">
      <alignment horizontal="center"/>
    </xf>
    <xf numFmtId="1" fontId="4" fillId="5" borderId="30" xfId="0" applyNumberFormat="1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1" fontId="4" fillId="5" borderId="50" xfId="0" applyNumberFormat="1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7" fillId="6" borderId="4" xfId="0" applyFont="1" applyFill="1" applyBorder="1" applyAlignment="1">
      <alignment horizontal="left"/>
    </xf>
    <xf numFmtId="0" fontId="6" fillId="0" borderId="0" xfId="0" applyFont="1" applyBorder="1"/>
    <xf numFmtId="0" fontId="8" fillId="4" borderId="7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/>
    <xf numFmtId="1" fontId="8" fillId="0" borderId="0" xfId="0" applyNumberFormat="1" applyFont="1" applyFill="1" applyBorder="1" applyAlignment="1">
      <alignment horizontal="left"/>
    </xf>
    <xf numFmtId="0" fontId="7" fillId="4" borderId="24" xfId="0" applyFont="1" applyFill="1" applyBorder="1"/>
    <xf numFmtId="0" fontId="9" fillId="5" borderId="52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9" fillId="0" borderId="0" xfId="0" applyFont="1" applyFill="1"/>
    <xf numFmtId="0" fontId="9" fillId="5" borderId="27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/>
    <xf numFmtId="0" fontId="9" fillId="4" borderId="26" xfId="0" applyFont="1" applyFill="1" applyBorder="1"/>
    <xf numFmtId="0" fontId="8" fillId="0" borderId="0" xfId="0" applyFont="1" applyFill="1"/>
    <xf numFmtId="165" fontId="8" fillId="5" borderId="31" xfId="0" applyNumberFormat="1" applyFont="1" applyFill="1" applyBorder="1" applyAlignment="1">
      <alignment horizontal="center"/>
    </xf>
    <xf numFmtId="165" fontId="8" fillId="5" borderId="19" xfId="0" applyNumberFormat="1" applyFont="1" applyFill="1" applyBorder="1" applyAlignment="1">
      <alignment horizontal="center"/>
    </xf>
    <xf numFmtId="165" fontId="8" fillId="5" borderId="3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5" borderId="31" xfId="0" applyNumberFormat="1" applyFont="1" applyFill="1" applyBorder="1" applyAlignment="1">
      <alignment horizontal="center"/>
    </xf>
    <xf numFmtId="1" fontId="8" fillId="5" borderId="19" xfId="0" applyNumberFormat="1" applyFont="1" applyFill="1" applyBorder="1" applyAlignment="1">
      <alignment horizontal="center"/>
    </xf>
    <xf numFmtId="1" fontId="8" fillId="5" borderId="3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5" fontId="8" fillId="5" borderId="11" xfId="0" applyNumberFormat="1" applyFont="1" applyFill="1" applyBorder="1" applyAlignment="1">
      <alignment horizontal="center"/>
    </xf>
    <xf numFmtId="165" fontId="8" fillId="5" borderId="5" xfId="0" applyNumberFormat="1" applyFont="1" applyFill="1" applyBorder="1" applyAlignment="1">
      <alignment horizontal="center"/>
    </xf>
    <xf numFmtId="165" fontId="8" fillId="5" borderId="12" xfId="0" applyNumberFormat="1" applyFont="1" applyFill="1" applyBorder="1" applyAlignment="1">
      <alignment horizontal="center"/>
    </xf>
    <xf numFmtId="1" fontId="8" fillId="5" borderId="11" xfId="0" applyNumberFormat="1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4" borderId="51" xfId="0" applyFont="1" applyFill="1" applyBorder="1"/>
    <xf numFmtId="165" fontId="8" fillId="5" borderId="13" xfId="0" applyNumberFormat="1" applyFont="1" applyFill="1" applyBorder="1" applyAlignment="1">
      <alignment horizontal="center"/>
    </xf>
    <xf numFmtId="165" fontId="8" fillId="5" borderId="14" xfId="0" applyNumberFormat="1" applyFont="1" applyFill="1" applyBorder="1" applyAlignment="1">
      <alignment horizontal="center"/>
    </xf>
    <xf numFmtId="165" fontId="8" fillId="5" borderId="15" xfId="0" applyNumberFormat="1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>
      <alignment horizontal="center"/>
    </xf>
    <xf numFmtId="1" fontId="8" fillId="5" borderId="15" xfId="0" applyNumberFormat="1" applyFont="1" applyFill="1" applyBorder="1" applyAlignment="1">
      <alignment horizontal="center"/>
    </xf>
    <xf numFmtId="0" fontId="9" fillId="4" borderId="7" xfId="0" applyFont="1" applyFill="1" applyBorder="1"/>
    <xf numFmtId="1" fontId="8" fillId="5" borderId="3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9" fillId="5" borderId="1" xfId="0" applyFont="1" applyFill="1" applyBorder="1"/>
    <xf numFmtId="1" fontId="8" fillId="5" borderId="35" xfId="0" applyNumberFormat="1" applyFont="1" applyFill="1" applyBorder="1" applyAlignment="1">
      <alignment horizontal="center"/>
    </xf>
    <xf numFmtId="1" fontId="8" fillId="5" borderId="30" xfId="0" applyNumberFormat="1" applyFont="1" applyFill="1" applyBorder="1" applyAlignment="1">
      <alignment horizontal="center"/>
    </xf>
    <xf numFmtId="0" fontId="9" fillId="0" borderId="20" xfId="0" applyFont="1" applyFill="1" applyBorder="1"/>
    <xf numFmtId="1" fontId="8" fillId="0" borderId="22" xfId="0" applyNumberFormat="1" applyFont="1" applyFill="1" applyBorder="1" applyAlignment="1">
      <alignment horizontal="center"/>
    </xf>
    <xf numFmtId="0" fontId="8" fillId="0" borderId="0" xfId="0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5" borderId="27" xfId="0" applyFont="1" applyFill="1" applyBorder="1"/>
    <xf numFmtId="165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5" borderId="7" xfId="0" applyFont="1" applyFill="1" applyBorder="1"/>
    <xf numFmtId="0" fontId="9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0" fontId="8" fillId="5" borderId="49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165" fontId="8" fillId="3" borderId="11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1" fontId="8" fillId="5" borderId="16" xfId="0" applyNumberFormat="1" applyFont="1" applyFill="1" applyBorder="1" applyAlignment="1">
      <alignment horizontal="center"/>
    </xf>
    <xf numFmtId="1" fontId="8" fillId="5" borderId="47" xfId="0" applyNumberFormat="1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1" fontId="8" fillId="5" borderId="27" xfId="0" applyNumberFormat="1" applyFont="1" applyFill="1" applyBorder="1" applyAlignment="1">
      <alignment horizontal="center"/>
    </xf>
    <xf numFmtId="1" fontId="8" fillId="5" borderId="28" xfId="0" applyNumberFormat="1" applyFont="1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1" fontId="8" fillId="3" borderId="11" xfId="0" applyNumberFormat="1" applyFont="1" applyFill="1" applyBorder="1" applyAlignment="1">
      <alignment horizontal="center"/>
    </xf>
    <xf numFmtId="1" fontId="8" fillId="5" borderId="21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1" fontId="8" fillId="5" borderId="50" xfId="0" applyNumberFormat="1" applyFont="1" applyFill="1" applyBorder="1" applyAlignment="1">
      <alignment horizontal="center"/>
    </xf>
    <xf numFmtId="0" fontId="9" fillId="4" borderId="25" xfId="0" applyFont="1" applyFill="1" applyBorder="1"/>
    <xf numFmtId="165" fontId="8" fillId="3" borderId="31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65" fontId="8" fillId="3" borderId="32" xfId="0" applyNumberFormat="1" applyFont="1" applyFill="1" applyBorder="1" applyAlignment="1">
      <alignment horizontal="center"/>
    </xf>
    <xf numFmtId="1" fontId="8" fillId="3" borderId="31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165" fontId="8" fillId="3" borderId="13" xfId="0" applyNumberFormat="1" applyFont="1" applyFill="1" applyBorder="1" applyAlignment="1">
      <alignment horizontal="center"/>
    </xf>
    <xf numFmtId="165" fontId="8" fillId="3" borderId="14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1" fontId="8" fillId="3" borderId="14" xfId="0" applyNumberFormat="1" applyFont="1" applyFill="1" applyBorder="1" applyAlignment="1">
      <alignment horizontal="center"/>
    </xf>
    <xf numFmtId="1" fontId="8" fillId="5" borderId="37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" fontId="8" fillId="3" borderId="10" xfId="0" applyNumberFormat="1" applyFont="1" applyFill="1" applyBorder="1" applyAlignment="1">
      <alignment horizontal="center"/>
    </xf>
    <xf numFmtId="1" fontId="8" fillId="3" borderId="12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1" fontId="8" fillId="3" borderId="18" xfId="0" applyNumberFormat="1" applyFont="1" applyFill="1" applyBorder="1" applyAlignment="1">
      <alignment horizontal="center"/>
    </xf>
    <xf numFmtId="165" fontId="8" fillId="3" borderId="15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7" fillId="7" borderId="7" xfId="0" applyFont="1" applyFill="1" applyBorder="1"/>
    <xf numFmtId="0" fontId="8" fillId="2" borderId="7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5" fontId="8" fillId="8" borderId="19" xfId="0" applyNumberFormat="1" applyFont="1" applyFill="1" applyBorder="1" applyAlignment="1">
      <alignment horizontal="center"/>
    </xf>
    <xf numFmtId="165" fontId="8" fillId="8" borderId="11" xfId="0" applyNumberFormat="1" applyFont="1" applyFill="1" applyBorder="1"/>
    <xf numFmtId="165" fontId="8" fillId="8" borderId="5" xfId="0" applyNumberFormat="1" applyFont="1" applyFill="1" applyBorder="1" applyAlignment="1">
      <alignment horizontal="center"/>
    </xf>
    <xf numFmtId="165" fontId="8" fillId="8" borderId="12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165" fontId="8" fillId="8" borderId="13" xfId="0" applyNumberFormat="1" applyFont="1" applyFill="1" applyBorder="1" applyAlignment="1">
      <alignment horizontal="center"/>
    </xf>
    <xf numFmtId="165" fontId="8" fillId="8" borderId="14" xfId="0" applyNumberFormat="1" applyFont="1" applyFill="1" applyBorder="1" applyAlignment="1">
      <alignment horizontal="center"/>
    </xf>
    <xf numFmtId="165" fontId="8" fillId="8" borderId="15" xfId="0" applyNumberFormat="1" applyFont="1" applyFill="1" applyBorder="1" applyAlignment="1">
      <alignment horizontal="center"/>
    </xf>
    <xf numFmtId="0" fontId="9" fillId="8" borderId="27" xfId="0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1" fontId="10" fillId="5" borderId="49" xfId="0" applyNumberFormat="1" applyFont="1" applyFill="1" applyBorder="1" applyAlignment="1">
      <alignment horizontal="center"/>
    </xf>
    <xf numFmtId="1" fontId="10" fillId="5" borderId="9" xfId="0" applyNumberFormat="1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 horizontal="center"/>
    </xf>
    <xf numFmtId="1" fontId="10" fillId="5" borderId="21" xfId="0" applyNumberFormat="1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1" fontId="10" fillId="5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10" fillId="5" borderId="50" xfId="0" applyNumberFormat="1" applyFont="1" applyFill="1" applyBorder="1" applyAlignment="1">
      <alignment horizontal="center"/>
    </xf>
    <xf numFmtId="1" fontId="10" fillId="5" borderId="14" xfId="0" applyNumberFormat="1" applyFont="1" applyFill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1" fontId="10" fillId="3" borderId="21" xfId="0" applyNumberFormat="1" applyFont="1" applyFill="1" applyBorder="1" applyAlignment="1">
      <alignment horizontal="center"/>
    </xf>
    <xf numFmtId="0" fontId="1" fillId="0" borderId="1" xfId="0" applyFont="1" applyBorder="1"/>
    <xf numFmtId="1" fontId="10" fillId="3" borderId="49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1" fontId="10" fillId="3" borderId="10" xfId="0" applyNumberFormat="1" applyFont="1" applyFill="1" applyBorder="1" applyAlignment="1">
      <alignment horizontal="center"/>
    </xf>
    <xf numFmtId="1" fontId="10" fillId="3" borderId="50" xfId="0" applyNumberFormat="1" applyFont="1" applyFill="1" applyBorder="1" applyAlignment="1">
      <alignment horizontal="center"/>
    </xf>
    <xf numFmtId="1" fontId="10" fillId="3" borderId="14" xfId="0" applyNumberFormat="1" applyFont="1" applyFill="1" applyBorder="1" applyAlignment="1">
      <alignment horizontal="center"/>
    </xf>
    <xf numFmtId="165" fontId="8" fillId="9" borderId="31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165" fontId="8" fillId="9" borderId="31" xfId="0" applyNumberFormat="1" applyFont="1" applyFill="1" applyBorder="1"/>
    <xf numFmtId="165" fontId="8" fillId="9" borderId="11" xfId="0" applyNumberFormat="1" applyFont="1" applyFill="1" applyBorder="1"/>
    <xf numFmtId="165" fontId="8" fillId="9" borderId="32" xfId="0" applyNumberFormat="1" applyFont="1" applyFill="1" applyBorder="1" applyAlignment="1">
      <alignment horizontal="center"/>
    </xf>
    <xf numFmtId="165" fontId="8" fillId="9" borderId="12" xfId="0" applyNumberFormat="1" applyFont="1" applyFill="1" applyBorder="1" applyAlignment="1">
      <alignment horizontal="center"/>
    </xf>
    <xf numFmtId="165" fontId="8" fillId="9" borderId="15" xfId="0" applyNumberFormat="1" applyFont="1" applyFill="1" applyBorder="1" applyAlignment="1">
      <alignment horizontal="center"/>
    </xf>
    <xf numFmtId="1" fontId="8" fillId="9" borderId="31" xfId="0" applyNumberFormat="1" applyFont="1" applyFill="1" applyBorder="1" applyAlignment="1">
      <alignment horizontal="center"/>
    </xf>
    <xf numFmtId="1" fontId="8" fillId="9" borderId="11" xfId="0" applyNumberFormat="1" applyFont="1" applyFill="1" applyBorder="1" applyAlignment="1">
      <alignment horizontal="center"/>
    </xf>
    <xf numFmtId="1" fontId="8" fillId="9" borderId="32" xfId="0" applyNumberFormat="1" applyFont="1" applyFill="1" applyBorder="1" applyAlignment="1">
      <alignment horizontal="center"/>
    </xf>
    <xf numFmtId="1" fontId="8" fillId="9" borderId="12" xfId="0" applyNumberFormat="1" applyFont="1" applyFill="1" applyBorder="1" applyAlignment="1">
      <alignment horizontal="center"/>
    </xf>
    <xf numFmtId="1" fontId="8" fillId="9" borderId="15" xfId="0" applyNumberFormat="1" applyFont="1" applyFill="1" applyBorder="1" applyAlignment="1">
      <alignment horizontal="center"/>
    </xf>
    <xf numFmtId="1" fontId="8" fillId="9" borderId="18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1" fontId="8" fillId="10" borderId="11" xfId="0" applyNumberFormat="1" applyFont="1" applyFill="1" applyBorder="1" applyAlignment="1">
      <alignment horizontal="center"/>
    </xf>
    <xf numFmtId="165" fontId="10" fillId="10" borderId="31" xfId="0" applyNumberFormat="1" applyFont="1" applyFill="1" applyBorder="1" applyAlignment="1">
      <alignment horizontal="center"/>
    </xf>
    <xf numFmtId="165" fontId="8" fillId="10" borderId="31" xfId="0" applyNumberFormat="1" applyFont="1" applyFill="1" applyBorder="1" applyAlignment="1">
      <alignment horizontal="center"/>
    </xf>
    <xf numFmtId="165" fontId="8" fillId="9" borderId="19" xfId="0" applyNumberFormat="1" applyFont="1" applyFill="1" applyBorder="1" applyAlignment="1">
      <alignment horizontal="center"/>
    </xf>
    <xf numFmtId="165" fontId="8" fillId="9" borderId="5" xfId="0" applyNumberFormat="1" applyFont="1" applyFill="1" applyBorder="1" applyAlignment="1">
      <alignment horizontal="center"/>
    </xf>
    <xf numFmtId="1" fontId="8" fillId="9" borderId="19" xfId="0" applyNumberFormat="1" applyFont="1" applyFill="1" applyBorder="1" applyAlignment="1">
      <alignment horizontal="center"/>
    </xf>
    <xf numFmtId="1" fontId="8" fillId="9" borderId="5" xfId="0" applyNumberFormat="1" applyFont="1" applyFill="1" applyBorder="1" applyAlignment="1">
      <alignment horizontal="center"/>
    </xf>
    <xf numFmtId="1" fontId="8" fillId="9" borderId="9" xfId="0" applyNumberFormat="1" applyFont="1" applyFill="1" applyBorder="1" applyAlignment="1">
      <alignment horizontal="center"/>
    </xf>
    <xf numFmtId="1" fontId="8" fillId="9" borderId="8" xfId="0" applyNumberFormat="1" applyFont="1" applyFill="1" applyBorder="1" applyAlignment="1">
      <alignment horizontal="center"/>
    </xf>
    <xf numFmtId="1" fontId="10" fillId="9" borderId="19" xfId="0" applyNumberFormat="1" applyFont="1" applyFill="1" applyBorder="1" applyAlignment="1">
      <alignment horizontal="center"/>
    </xf>
    <xf numFmtId="1" fontId="10" fillId="9" borderId="5" xfId="0" applyNumberFormat="1" applyFont="1" applyFill="1" applyBorder="1" applyAlignment="1">
      <alignment horizontal="center"/>
    </xf>
    <xf numFmtId="1" fontId="10" fillId="9" borderId="31" xfId="0" applyNumberFormat="1" applyFont="1" applyFill="1" applyBorder="1" applyAlignment="1">
      <alignment horizontal="center"/>
    </xf>
    <xf numFmtId="1" fontId="10" fillId="9" borderId="11" xfId="0" applyNumberFormat="1" applyFont="1" applyFill="1" applyBorder="1" applyAlignment="1">
      <alignment horizontal="center"/>
    </xf>
    <xf numFmtId="1" fontId="10" fillId="9" borderId="32" xfId="0" applyNumberFormat="1" applyFont="1" applyFill="1" applyBorder="1" applyAlignment="1">
      <alignment horizontal="center"/>
    </xf>
    <xf numFmtId="1" fontId="10" fillId="9" borderId="12" xfId="0" applyNumberFormat="1" applyFont="1" applyFill="1" applyBorder="1" applyAlignment="1">
      <alignment horizontal="center"/>
    </xf>
    <xf numFmtId="1" fontId="10" fillId="9" borderId="18" xfId="0" applyNumberFormat="1" applyFont="1" applyFill="1" applyBorder="1" applyAlignment="1">
      <alignment horizontal="center"/>
    </xf>
    <xf numFmtId="1" fontId="10" fillId="9" borderId="9" xfId="0" applyNumberFormat="1" applyFont="1" applyFill="1" applyBorder="1" applyAlignment="1">
      <alignment horizontal="center"/>
    </xf>
    <xf numFmtId="1" fontId="10" fillId="9" borderId="49" xfId="0" applyNumberFormat="1" applyFont="1" applyFill="1" applyBorder="1" applyAlignment="1">
      <alignment horizontal="center"/>
    </xf>
    <xf numFmtId="1" fontId="10" fillId="9" borderId="21" xfId="0" applyNumberFormat="1" applyFont="1" applyFill="1" applyBorder="1" applyAlignment="1">
      <alignment horizontal="center"/>
    </xf>
    <xf numFmtId="1" fontId="10" fillId="9" borderId="10" xfId="0" applyNumberFormat="1" applyFont="1" applyFill="1" applyBorder="1" applyAlignment="1">
      <alignment horizontal="center"/>
    </xf>
    <xf numFmtId="1" fontId="10" fillId="9" borderId="15" xfId="0" applyNumberFormat="1" applyFont="1" applyFill="1" applyBorder="1" applyAlignment="1">
      <alignment horizontal="center"/>
    </xf>
    <xf numFmtId="165" fontId="8" fillId="10" borderId="19" xfId="0" applyNumberFormat="1" applyFont="1" applyFill="1" applyBorder="1" applyAlignment="1">
      <alignment horizontal="center"/>
    </xf>
    <xf numFmtId="165" fontId="9" fillId="0" borderId="0" xfId="0" applyNumberFormat="1" applyFont="1" applyFill="1"/>
    <xf numFmtId="165" fontId="9" fillId="0" borderId="0" xfId="0" applyNumberFormat="1" applyFont="1" applyFill="1" applyBorder="1"/>
    <xf numFmtId="165" fontId="8" fillId="10" borderId="12" xfId="0" applyNumberFormat="1" applyFont="1" applyFill="1" applyBorder="1" applyAlignment="1">
      <alignment horizontal="center"/>
    </xf>
    <xf numFmtId="165" fontId="8" fillId="9" borderId="14" xfId="0" applyNumberFormat="1" applyFont="1" applyFill="1" applyBorder="1" applyAlignment="1">
      <alignment horizontal="center"/>
    </xf>
    <xf numFmtId="165" fontId="8" fillId="10" borderId="3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4" borderId="1" xfId="0" applyFont="1" applyFill="1" applyBorder="1"/>
    <xf numFmtId="0" fontId="9" fillId="4" borderId="6" xfId="0" applyFont="1" applyFill="1" applyBorder="1"/>
    <xf numFmtId="0" fontId="9" fillId="4" borderId="29" xfId="0" applyFont="1" applyFill="1" applyBorder="1"/>
    <xf numFmtId="0" fontId="9" fillId="4" borderId="34" xfId="0" applyFont="1" applyFill="1" applyBorder="1"/>
    <xf numFmtId="0" fontId="9" fillId="4" borderId="1" xfId="0" applyFont="1" applyFill="1" applyBorder="1"/>
    <xf numFmtId="0" fontId="7" fillId="4" borderId="7" xfId="0" applyFont="1" applyFill="1" applyBorder="1"/>
    <xf numFmtId="0" fontId="9" fillId="4" borderId="20" xfId="0" applyFont="1" applyFill="1" applyBorder="1"/>
    <xf numFmtId="0" fontId="9" fillId="4" borderId="53" xfId="0" applyFont="1" applyFill="1" applyBorder="1"/>
    <xf numFmtId="0" fontId="7" fillId="6" borderId="46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1" fontId="8" fillId="5" borderId="17" xfId="0" applyNumberFormat="1" applyFont="1" applyFill="1" applyBorder="1" applyAlignment="1">
      <alignment horizontal="center"/>
    </xf>
    <xf numFmtId="1" fontId="8" fillId="5" borderId="33" xfId="0" applyNumberFormat="1" applyFont="1" applyFill="1" applyBorder="1" applyAlignment="1">
      <alignment horizontal="center"/>
    </xf>
    <xf numFmtId="1" fontId="8" fillId="5" borderId="9" xfId="0" applyNumberFormat="1" applyFont="1" applyFill="1" applyBorder="1" applyAlignment="1">
      <alignment horizontal="center"/>
    </xf>
    <xf numFmtId="1" fontId="8" fillId="5" borderId="18" xfId="0" applyNumberFormat="1" applyFont="1" applyFill="1" applyBorder="1" applyAlignment="1">
      <alignment horizontal="center"/>
    </xf>
    <xf numFmtId="1" fontId="8" fillId="5" borderId="54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1" fontId="10" fillId="5" borderId="19" xfId="0" applyNumberFormat="1" applyFont="1" applyFill="1" applyBorder="1" applyAlignment="1">
      <alignment horizontal="center"/>
    </xf>
    <xf numFmtId="1" fontId="10" fillId="5" borderId="17" xfId="0" applyNumberFormat="1" applyFont="1" applyFill="1" applyBorder="1" applyAlignment="1">
      <alignment horizontal="center"/>
    </xf>
    <xf numFmtId="1" fontId="4" fillId="5" borderId="33" xfId="0" applyNumberFormat="1" applyFont="1" applyFill="1" applyBorder="1" applyAlignment="1">
      <alignment horizontal="center"/>
    </xf>
    <xf numFmtId="1" fontId="4" fillId="5" borderId="28" xfId="0" applyNumberFormat="1" applyFont="1" applyFill="1" applyBorder="1" applyAlignment="1">
      <alignment horizontal="center"/>
    </xf>
    <xf numFmtId="1" fontId="10" fillId="5" borderId="11" xfId="0" applyNumberFormat="1" applyFont="1" applyFill="1" applyBorder="1" applyAlignment="1">
      <alignment horizontal="center"/>
    </xf>
    <xf numFmtId="1" fontId="10" fillId="5" borderId="16" xfId="0" applyNumberFormat="1" applyFont="1" applyFill="1" applyBorder="1" applyAlignment="1">
      <alignment horizontal="center"/>
    </xf>
    <xf numFmtId="1" fontId="4" fillId="5" borderId="27" xfId="0" applyNumberFormat="1" applyFont="1" applyFill="1" applyBorder="1" applyAlignment="1">
      <alignment horizontal="center"/>
    </xf>
    <xf numFmtId="0" fontId="6" fillId="9" borderId="43" xfId="0" applyFont="1" applyFill="1" applyBorder="1"/>
    <xf numFmtId="0" fontId="6" fillId="5" borderId="3" xfId="0" applyFont="1" applyFill="1" applyBorder="1"/>
    <xf numFmtId="0" fontId="6" fillId="0" borderId="42" xfId="0" applyFont="1" applyBorder="1"/>
    <xf numFmtId="0" fontId="6" fillId="0" borderId="46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1" fillId="0" borderId="43" xfId="0" applyFont="1" applyBorder="1"/>
    <xf numFmtId="0" fontId="6" fillId="9" borderId="7" xfId="0" applyFont="1" applyFill="1" applyBorder="1" applyAlignment="1">
      <alignment horizontal="center"/>
    </xf>
    <xf numFmtId="0" fontId="6" fillId="9" borderId="54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48" xfId="0" applyFont="1" applyFill="1" applyBorder="1" applyAlignment="1">
      <alignment horizontal="center"/>
    </xf>
    <xf numFmtId="0" fontId="6" fillId="9" borderId="41" xfId="0" applyFont="1" applyFill="1" applyBorder="1" applyAlignment="1">
      <alignment horizontal="left"/>
    </xf>
    <xf numFmtId="0" fontId="11" fillId="9" borderId="43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1" fillId="5" borderId="3" xfId="0" applyFont="1" applyFill="1" applyBorder="1"/>
    <xf numFmtId="0" fontId="12" fillId="0" borderId="41" xfId="0" applyFont="1" applyBorder="1"/>
    <xf numFmtId="0" fontId="13" fillId="0" borderId="42" xfId="0" applyFont="1" applyBorder="1" applyAlignment="1">
      <alignment horizontal="center"/>
    </xf>
    <xf numFmtId="0" fontId="13" fillId="11" borderId="42" xfId="0" applyFont="1" applyFill="1" applyBorder="1" applyAlignment="1">
      <alignment horizontal="center"/>
    </xf>
    <xf numFmtId="0" fontId="13" fillId="11" borderId="2" xfId="0" applyFont="1" applyFill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9" fillId="4" borderId="41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5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3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tabSelected="1" zoomScale="60" zoomScaleNormal="60" zoomScalePageLayoutView="60" workbookViewId="0">
      <selection activeCell="E5" sqref="E5"/>
    </sheetView>
  </sheetViews>
  <sheetFormatPr baseColWidth="10" defaultRowHeight="16" x14ac:dyDescent="0.2"/>
  <cols>
    <col min="1" max="1" width="27" style="111" customWidth="1"/>
    <col min="2" max="3" width="12.1640625" style="112" customWidth="1"/>
    <col min="4" max="4" width="13.83203125" style="112" customWidth="1"/>
    <col min="5" max="5" width="26.1640625" style="112" customWidth="1"/>
    <col min="6" max="6" width="12.83203125" style="111" customWidth="1"/>
    <col min="7" max="7" width="12.6640625" style="111" customWidth="1"/>
    <col min="8" max="8" width="14.6640625" style="111" customWidth="1"/>
    <col min="9" max="9" width="14" style="111" customWidth="1"/>
    <col min="10" max="10" width="20" style="111" customWidth="1"/>
    <col min="11" max="11" width="10.83203125" style="111"/>
    <col min="12" max="12" width="13.1640625" style="111" customWidth="1"/>
    <col min="13" max="15" width="10.83203125" style="112"/>
    <col min="16" max="16" width="19.1640625" style="112" bestFit="1" customWidth="1"/>
    <col min="17" max="17" width="10.83203125" style="111"/>
    <col min="18" max="20" width="10.83203125" style="112"/>
    <col min="21" max="21" width="19.1640625" style="112" bestFit="1" customWidth="1"/>
    <col min="22" max="22" width="10.83203125" style="111"/>
    <col min="23" max="25" width="10.83203125" style="112"/>
    <col min="26" max="26" width="19.1640625" style="112" bestFit="1" customWidth="1"/>
    <col min="27" max="16384" width="10.83203125" style="111"/>
  </cols>
  <sheetData>
    <row r="1" spans="1:41" ht="29" customHeight="1" thickBot="1" x14ac:dyDescent="0.35">
      <c r="A1" s="263" t="s">
        <v>36</v>
      </c>
      <c r="B1" s="264"/>
      <c r="C1" s="264"/>
      <c r="D1" s="265"/>
    </row>
    <row r="2" spans="1:41" s="19" customFormat="1" ht="29" thickBot="1" x14ac:dyDescent="0.35">
      <c r="A2" s="12" t="s">
        <v>4</v>
      </c>
      <c r="B2" s="13"/>
      <c r="C2" s="13"/>
      <c r="D2" s="13"/>
      <c r="E2" s="13"/>
      <c r="F2" s="14"/>
      <c r="G2" s="15"/>
      <c r="H2" s="15"/>
      <c r="I2" s="15"/>
      <c r="J2" s="15"/>
      <c r="K2" s="15"/>
      <c r="L2" s="15"/>
      <c r="M2" s="16"/>
      <c r="N2" s="16"/>
      <c r="O2" s="16"/>
      <c r="P2" s="16"/>
      <c r="Q2" s="15"/>
      <c r="R2" s="16"/>
      <c r="S2" s="16"/>
      <c r="T2" s="16"/>
      <c r="U2" s="16"/>
      <c r="V2" s="15"/>
      <c r="W2" s="16"/>
      <c r="X2" s="17"/>
      <c r="Y2" s="16"/>
      <c r="Z2" s="16"/>
      <c r="AA2" s="18"/>
      <c r="AB2" s="15"/>
      <c r="AC2" s="15"/>
      <c r="AD2" s="15"/>
      <c r="AE2" s="15"/>
      <c r="AF2" s="15"/>
      <c r="AG2" s="15"/>
      <c r="AH2" s="15"/>
      <c r="AI2" s="15"/>
      <c r="AJ2" s="18"/>
      <c r="AK2" s="148"/>
      <c r="AL2" s="15"/>
      <c r="AM2" s="15"/>
      <c r="AN2" s="15"/>
      <c r="AO2" s="18"/>
    </row>
    <row r="3" spans="1:41" s="253" customFormat="1" ht="26" thickBot="1" x14ac:dyDescent="0.3">
      <c r="A3" s="243" t="s">
        <v>33</v>
      </c>
      <c r="B3" s="244"/>
      <c r="C3" s="244"/>
      <c r="D3" s="244"/>
      <c r="E3" s="245"/>
      <c r="F3" s="246"/>
      <c r="G3" s="247"/>
      <c r="H3" s="248"/>
      <c r="I3" s="248"/>
      <c r="J3" s="248"/>
      <c r="K3" s="248"/>
      <c r="L3" s="248"/>
      <c r="M3" s="249"/>
      <c r="N3" s="249"/>
      <c r="O3" s="249"/>
      <c r="P3" s="249"/>
      <c r="Q3" s="248"/>
      <c r="R3" s="249"/>
      <c r="S3" s="249"/>
      <c r="T3" s="249"/>
      <c r="U3" s="249"/>
      <c r="V3" s="248"/>
      <c r="W3" s="249"/>
      <c r="X3" s="250"/>
      <c r="Y3" s="251"/>
      <c r="Z3" s="251"/>
      <c r="AA3" s="252"/>
    </row>
    <row r="4" spans="1:41" s="19" customFormat="1" ht="21" thickBot="1" x14ac:dyDescent="0.25">
      <c r="A4" s="225" t="s">
        <v>29</v>
      </c>
      <c r="B4" s="226" t="s">
        <v>0</v>
      </c>
      <c r="C4" s="227" t="s">
        <v>14</v>
      </c>
      <c r="D4" s="227" t="s">
        <v>1</v>
      </c>
      <c r="E4" s="228" t="s">
        <v>30</v>
      </c>
      <c r="F4" s="229"/>
      <c r="G4" s="224"/>
      <c r="H4" s="230"/>
      <c r="I4" s="21"/>
      <c r="J4" s="21"/>
      <c r="K4" s="21"/>
      <c r="L4" s="21"/>
      <c r="M4" s="20"/>
      <c r="N4" s="20"/>
      <c r="O4" s="20"/>
      <c r="P4" s="20"/>
      <c r="Q4" s="21"/>
      <c r="R4" s="20"/>
      <c r="S4" s="20"/>
      <c r="T4" s="20"/>
      <c r="U4" s="20"/>
      <c r="V4" s="21"/>
      <c r="W4" s="20"/>
      <c r="X4" s="20"/>
      <c r="Y4" s="20"/>
      <c r="Z4" s="20"/>
      <c r="AA4" s="21"/>
    </row>
    <row r="5" spans="1:41" s="19" customFormat="1" ht="21" thickBot="1" x14ac:dyDescent="0.25">
      <c r="A5" s="231" t="s">
        <v>32</v>
      </c>
      <c r="B5" s="232">
        <v>5</v>
      </c>
      <c r="C5" s="233">
        <v>7</v>
      </c>
      <c r="D5" s="234">
        <v>12</v>
      </c>
      <c r="E5" s="231">
        <v>7</v>
      </c>
      <c r="F5" s="235" t="s">
        <v>34</v>
      </c>
      <c r="G5" s="222"/>
      <c r="H5" s="236"/>
      <c r="I5" s="21"/>
      <c r="J5" s="21"/>
      <c r="K5" s="21"/>
      <c r="L5" s="21"/>
      <c r="M5" s="20"/>
      <c r="N5" s="20"/>
      <c r="O5" s="20"/>
      <c r="P5" s="20"/>
      <c r="Q5" s="21"/>
      <c r="R5" s="20"/>
      <c r="S5" s="20"/>
      <c r="T5" s="20"/>
      <c r="U5" s="20"/>
      <c r="V5" s="21"/>
      <c r="W5" s="20"/>
      <c r="X5" s="20"/>
      <c r="Y5" s="20"/>
      <c r="Z5" s="20"/>
      <c r="AA5" s="21"/>
    </row>
    <row r="6" spans="1:41" s="19" customFormat="1" ht="21" thickBot="1" x14ac:dyDescent="0.25">
      <c r="A6" s="237" t="s">
        <v>31</v>
      </c>
      <c r="B6" s="238">
        <v>4</v>
      </c>
      <c r="C6" s="239">
        <v>6</v>
      </c>
      <c r="D6" s="239">
        <v>11</v>
      </c>
      <c r="E6" s="240">
        <v>0</v>
      </c>
      <c r="F6" s="241" t="s">
        <v>35</v>
      </c>
      <c r="G6" s="223"/>
      <c r="H6" s="242"/>
      <c r="I6" s="21"/>
      <c r="J6" s="21"/>
      <c r="K6" s="21"/>
      <c r="L6" s="21"/>
      <c r="M6" s="20"/>
      <c r="N6" s="20"/>
      <c r="O6" s="20"/>
      <c r="P6" s="20"/>
      <c r="Q6" s="21"/>
      <c r="R6" s="20"/>
      <c r="S6" s="20"/>
      <c r="T6" s="20"/>
      <c r="U6" s="20"/>
      <c r="V6" s="21"/>
      <c r="W6" s="20"/>
      <c r="X6" s="20"/>
      <c r="Y6" s="20"/>
      <c r="Z6" s="20"/>
      <c r="AA6" s="21"/>
    </row>
    <row r="7" spans="1:41" s="19" customFormat="1" ht="19" customHeight="1" thickBot="1" x14ac:dyDescent="0.25">
      <c r="A7" s="22" t="s">
        <v>27</v>
      </c>
      <c r="B7" s="195"/>
      <c r="C7" s="195"/>
      <c r="D7" s="195"/>
      <c r="E7" s="195"/>
      <c r="F7" s="195"/>
      <c r="G7" s="23"/>
      <c r="H7" s="21"/>
      <c r="I7" s="21"/>
      <c r="J7" s="21"/>
      <c r="K7" s="21"/>
      <c r="L7" s="21"/>
      <c r="M7" s="20"/>
      <c r="N7" s="20"/>
      <c r="O7" s="20"/>
      <c r="P7" s="20"/>
      <c r="Q7" s="21"/>
      <c r="R7" s="20"/>
      <c r="S7" s="20"/>
      <c r="T7" s="20"/>
      <c r="U7" s="20"/>
      <c r="V7" s="21"/>
      <c r="W7" s="20"/>
      <c r="X7" s="20"/>
      <c r="Y7" s="20"/>
      <c r="Z7" s="20"/>
      <c r="AA7" s="21"/>
    </row>
    <row r="8" spans="1:41" s="25" customFormat="1" ht="17" thickBot="1" x14ac:dyDescent="0.25">
      <c r="A8" s="24"/>
      <c r="B8" s="255" t="s">
        <v>18</v>
      </c>
      <c r="C8" s="255"/>
      <c r="D8" s="255"/>
      <c r="E8" s="256"/>
      <c r="G8" s="260" t="s">
        <v>17</v>
      </c>
      <c r="H8" s="261"/>
      <c r="I8" s="261"/>
      <c r="J8" s="262"/>
      <c r="K8" s="26"/>
      <c r="M8" s="254" t="s">
        <v>19</v>
      </c>
      <c r="N8" s="255"/>
      <c r="O8" s="255"/>
      <c r="P8" s="256"/>
      <c r="R8" s="254" t="s">
        <v>20</v>
      </c>
      <c r="S8" s="255"/>
      <c r="T8" s="255"/>
      <c r="U8" s="256"/>
      <c r="V8" s="27"/>
      <c r="W8" s="254" t="s">
        <v>21</v>
      </c>
      <c r="X8" s="255"/>
      <c r="Y8" s="255"/>
      <c r="Z8" s="256"/>
    </row>
    <row r="9" spans="1:41" s="32" customFormat="1" ht="19" thickBot="1" x14ac:dyDescent="0.25">
      <c r="A9" s="28" t="s">
        <v>5</v>
      </c>
      <c r="B9" s="29" t="s">
        <v>0</v>
      </c>
      <c r="C9" s="30" t="s">
        <v>14</v>
      </c>
      <c r="D9" s="30" t="s">
        <v>1</v>
      </c>
      <c r="E9" s="31" t="s">
        <v>15</v>
      </c>
      <c r="G9" s="33" t="s">
        <v>0</v>
      </c>
      <c r="H9" s="34" t="s">
        <v>14</v>
      </c>
      <c r="I9" s="34" t="s">
        <v>1</v>
      </c>
      <c r="J9" s="35" t="s">
        <v>15</v>
      </c>
      <c r="K9" s="36"/>
      <c r="M9" s="33" t="s">
        <v>0</v>
      </c>
      <c r="N9" s="34" t="s">
        <v>14</v>
      </c>
      <c r="O9" s="34" t="s">
        <v>1</v>
      </c>
      <c r="P9" s="35" t="s">
        <v>15</v>
      </c>
      <c r="R9" s="33" t="s">
        <v>0</v>
      </c>
      <c r="S9" s="34" t="s">
        <v>14</v>
      </c>
      <c r="T9" s="34" t="s">
        <v>1</v>
      </c>
      <c r="U9" s="35" t="s">
        <v>15</v>
      </c>
      <c r="V9" s="37"/>
      <c r="W9" s="33" t="s">
        <v>0</v>
      </c>
      <c r="X9" s="34" t="s">
        <v>14</v>
      </c>
      <c r="Y9" s="34" t="s">
        <v>1</v>
      </c>
      <c r="Z9" s="35" t="s">
        <v>15</v>
      </c>
    </row>
    <row r="10" spans="1:41" s="39" customFormat="1" x14ac:dyDescent="0.2">
      <c r="A10" s="38"/>
      <c r="B10" s="185">
        <v>15906558</v>
      </c>
      <c r="C10" s="184">
        <v>900873</v>
      </c>
      <c r="D10" s="137">
        <v>3553847</v>
      </c>
      <c r="E10" s="187">
        <v>1679120</v>
      </c>
      <c r="F10" s="75"/>
      <c r="G10" s="154">
        <f>B10/C15</f>
        <v>9.4289934836357823</v>
      </c>
      <c r="H10" s="171">
        <f>C10/C15</f>
        <v>0.53401406178404021</v>
      </c>
      <c r="I10" s="189">
        <f>D10/C15</f>
        <v>2.1066279835548691</v>
      </c>
      <c r="J10" s="158">
        <f>E10/C15</f>
        <v>0.99533862311648535</v>
      </c>
      <c r="K10" s="43"/>
      <c r="M10" s="161">
        <v>4997552.5</v>
      </c>
      <c r="N10" s="173">
        <v>3154752</v>
      </c>
      <c r="O10" s="45">
        <v>2209396</v>
      </c>
      <c r="P10" s="163">
        <v>2341775</v>
      </c>
      <c r="R10" s="154">
        <f>M10/N15</f>
        <v>0.7914547905369661</v>
      </c>
      <c r="S10" s="171">
        <f>N10/N15</f>
        <v>0.49961327737048777</v>
      </c>
      <c r="T10" s="41">
        <f>O10/N15</f>
        <v>0.34989868508499122</v>
      </c>
      <c r="U10" s="158">
        <f>P10/N15</f>
        <v>0.37086334602982235</v>
      </c>
      <c r="V10" s="47"/>
      <c r="W10" s="154">
        <f t="shared" ref="W10:Z12" si="0">G10/R10</f>
        <v>11.913496003023292</v>
      </c>
      <c r="X10" s="171">
        <f t="shared" si="0"/>
        <v>1.0688548242644933</v>
      </c>
      <c r="Y10" s="41">
        <f t="shared" si="0"/>
        <v>6.0206799092233343</v>
      </c>
      <c r="Z10" s="158">
        <f t="shared" si="0"/>
        <v>2.6838419967133849</v>
      </c>
    </row>
    <row r="11" spans="1:41" s="39" customFormat="1" x14ac:dyDescent="0.2">
      <c r="A11" s="38"/>
      <c r="B11" s="139">
        <v>6398900</v>
      </c>
      <c r="C11" s="178">
        <v>2901368</v>
      </c>
      <c r="D11" s="140">
        <v>11015541</v>
      </c>
      <c r="E11" s="182">
        <v>1129336</v>
      </c>
      <c r="F11" s="75"/>
      <c r="G11" s="48">
        <f>B11/C15</f>
        <v>3.7931013360927617</v>
      </c>
      <c r="H11" s="172">
        <f>C11/C15</f>
        <v>1.7198554184776733</v>
      </c>
      <c r="I11" s="172">
        <f>D11/C15</f>
        <v>6.5297259349082806</v>
      </c>
      <c r="J11" s="159">
        <f>E11/C15</f>
        <v>0.6694409805587922</v>
      </c>
      <c r="K11" s="43"/>
      <c r="M11" s="51">
        <v>4514316</v>
      </c>
      <c r="N11" s="174">
        <v>1898499.5</v>
      </c>
      <c r="O11" s="52">
        <v>2326010</v>
      </c>
      <c r="P11" s="164">
        <v>1567805.5</v>
      </c>
      <c r="R11" s="48">
        <f>M11/N15</f>
        <v>0.71492536080364832</v>
      </c>
      <c r="S11" s="172">
        <f>N11/N15</f>
        <v>0.30066247910492883</v>
      </c>
      <c r="T11" s="49">
        <f>O11/N15</f>
        <v>0.36836666695085013</v>
      </c>
      <c r="U11" s="159">
        <f>P11/N15</f>
        <v>0.24829097315239876</v>
      </c>
      <c r="V11" s="47"/>
      <c r="W11" s="48">
        <f t="shared" si="0"/>
        <v>5.3055906868780438</v>
      </c>
      <c r="X11" s="172">
        <f t="shared" si="0"/>
        <v>5.7202196416316298</v>
      </c>
      <c r="Y11" s="49">
        <f t="shared" si="0"/>
        <v>17.726158528289204</v>
      </c>
      <c r="Z11" s="159">
        <f t="shared" si="0"/>
        <v>2.6961954035594173</v>
      </c>
    </row>
    <row r="12" spans="1:41" s="39" customFormat="1" x14ac:dyDescent="0.2">
      <c r="A12" s="38"/>
      <c r="B12" s="186">
        <v>2625516</v>
      </c>
      <c r="C12" s="140">
        <v>1258710</v>
      </c>
      <c r="D12" s="140">
        <v>8490659</v>
      </c>
      <c r="E12" s="182">
        <v>4016807</v>
      </c>
      <c r="F12" s="75"/>
      <c r="G12" s="155">
        <f>B12/C15</f>
        <v>1.5563375341907084</v>
      </c>
      <c r="H12" s="49">
        <f>C12/C15</f>
        <v>0.74613051973828626</v>
      </c>
      <c r="I12" s="172">
        <f>D12/C15</f>
        <v>5.0330416160915208</v>
      </c>
      <c r="J12" s="159">
        <f>E12/C15</f>
        <v>2.3810586192199845</v>
      </c>
      <c r="K12" s="43"/>
      <c r="M12" s="162">
        <v>5686696</v>
      </c>
      <c r="N12" s="52">
        <v>13889912</v>
      </c>
      <c r="O12" s="52">
        <v>7931658</v>
      </c>
      <c r="P12" s="164">
        <v>12618742</v>
      </c>
      <c r="R12" s="155">
        <f>M12/N15</f>
        <v>0.90059339877418054</v>
      </c>
      <c r="S12" s="49">
        <f>N12/N15</f>
        <v>2.1997242435245834</v>
      </c>
      <c r="T12" s="49">
        <f>O12/N15</f>
        <v>1.2561246172002898</v>
      </c>
      <c r="U12" s="159">
        <f>P12/N15</f>
        <v>1.9984109834664101</v>
      </c>
      <c r="V12" s="54"/>
      <c r="W12" s="155">
        <f t="shared" si="0"/>
        <v>1.728124519132693</v>
      </c>
      <c r="X12" s="49">
        <f t="shared" si="0"/>
        <v>0.33919275197093485</v>
      </c>
      <c r="Y12" s="49">
        <f t="shared" si="0"/>
        <v>4.0068011940641712</v>
      </c>
      <c r="Z12" s="159">
        <f t="shared" si="0"/>
        <v>1.1914759470996503</v>
      </c>
    </row>
    <row r="13" spans="1:41" s="39" customFormat="1" x14ac:dyDescent="0.2">
      <c r="A13" s="38"/>
      <c r="B13" s="139">
        <v>3895083</v>
      </c>
      <c r="C13" s="140"/>
      <c r="D13" s="140">
        <v>9330957</v>
      </c>
      <c r="E13" s="182">
        <v>5575459</v>
      </c>
      <c r="F13" s="75"/>
      <c r="G13" s="48">
        <f>B13/C15</f>
        <v>2.308903800886434</v>
      </c>
      <c r="H13" s="49"/>
      <c r="I13" s="172">
        <f>D13/C15</f>
        <v>5.5311483948372544</v>
      </c>
      <c r="J13" s="159">
        <f>E13/C15</f>
        <v>3.3049869481052077</v>
      </c>
      <c r="K13" s="43"/>
      <c r="M13" s="51">
        <v>3236765.5</v>
      </c>
      <c r="N13" s="52"/>
      <c r="O13" s="52">
        <v>5704596</v>
      </c>
      <c r="P13" s="164">
        <v>1252306</v>
      </c>
      <c r="R13" s="48">
        <f>M13/N15</f>
        <v>0.5126016306621648</v>
      </c>
      <c r="S13" s="49"/>
      <c r="T13" s="49">
        <f>O13/N15</f>
        <v>0.90342819455683843</v>
      </c>
      <c r="U13" s="159">
        <f>P13/N15</f>
        <v>0.19832579706129866</v>
      </c>
      <c r="V13" s="54"/>
      <c r="W13" s="48">
        <f>G13/R13</f>
        <v>4.5042849315634346</v>
      </c>
      <c r="X13" s="49"/>
      <c r="Y13" s="49">
        <f>I13/T13</f>
        <v>6.1223995754864244</v>
      </c>
      <c r="Z13" s="159">
        <f>J13/U13</f>
        <v>16.664432953639917</v>
      </c>
    </row>
    <row r="14" spans="1:41" s="39" customFormat="1" ht="17" thickBot="1" x14ac:dyDescent="0.25">
      <c r="A14" s="55"/>
      <c r="B14" s="10"/>
      <c r="C14" s="5"/>
      <c r="D14" s="144">
        <v>3137304</v>
      </c>
      <c r="E14" s="188">
        <v>1769590</v>
      </c>
      <c r="F14" s="75"/>
      <c r="G14" s="56"/>
      <c r="H14" s="57"/>
      <c r="I14" s="57">
        <f>D14/C15</f>
        <v>1.8597121371062473</v>
      </c>
      <c r="J14" s="160">
        <f>E14/C15</f>
        <v>1.0489668838919799</v>
      </c>
      <c r="K14" s="43"/>
      <c r="M14" s="59"/>
      <c r="N14" s="60"/>
      <c r="O14" s="60">
        <v>5125765.5</v>
      </c>
      <c r="P14" s="165">
        <v>2554394.5</v>
      </c>
      <c r="R14" s="56"/>
      <c r="S14" s="57"/>
      <c r="T14" s="57">
        <f>O14/N15</f>
        <v>0.81175968839629142</v>
      </c>
      <c r="U14" s="160">
        <f>P14/N15</f>
        <v>0.40453557295221576</v>
      </c>
      <c r="V14" s="54"/>
      <c r="W14" s="56"/>
      <c r="X14" s="57"/>
      <c r="Y14" s="57">
        <f>I14/T14</f>
        <v>2.2909638944750825</v>
      </c>
      <c r="Z14" s="160">
        <f>J14/U14</f>
        <v>2.5930151858755948</v>
      </c>
    </row>
    <row r="15" spans="1:41" s="39" customFormat="1" ht="17" thickBot="1" x14ac:dyDescent="0.25">
      <c r="A15" s="62" t="s">
        <v>16</v>
      </c>
      <c r="B15" s="11"/>
      <c r="C15" s="63">
        <f>AVERAGE(C10:C12)</f>
        <v>1686983.6666666667</v>
      </c>
      <c r="D15" s="9"/>
      <c r="E15" s="8"/>
      <c r="F15" s="75"/>
      <c r="G15" s="64"/>
      <c r="H15" s="64"/>
      <c r="I15" s="64"/>
      <c r="J15" s="64"/>
      <c r="L15" s="65" t="s">
        <v>16</v>
      </c>
      <c r="M15" s="66"/>
      <c r="N15" s="63">
        <f>AVERAGE(N10:N12)</f>
        <v>6314387.833333333</v>
      </c>
      <c r="O15" s="63"/>
      <c r="P15" s="67"/>
      <c r="R15" s="64"/>
      <c r="S15" s="64"/>
      <c r="T15" s="64"/>
      <c r="U15" s="64"/>
      <c r="W15" s="64"/>
      <c r="X15" s="64"/>
      <c r="Y15" s="64"/>
      <c r="Z15" s="64"/>
    </row>
    <row r="16" spans="1:41" s="39" customFormat="1" ht="17" thickBot="1" x14ac:dyDescent="0.25">
      <c r="A16" s="68"/>
      <c r="B16" s="3"/>
      <c r="C16" s="69"/>
      <c r="D16" s="4"/>
      <c r="E16" s="2"/>
      <c r="F16" s="75"/>
      <c r="G16" s="64"/>
      <c r="H16" s="64"/>
      <c r="I16" s="64"/>
      <c r="J16" s="64"/>
      <c r="L16" s="70"/>
      <c r="M16" s="71"/>
      <c r="N16" s="71"/>
      <c r="O16" s="71"/>
      <c r="P16" s="71"/>
      <c r="R16" s="64"/>
      <c r="S16" s="64"/>
      <c r="T16" s="64"/>
      <c r="U16" s="64"/>
      <c r="W16" s="64"/>
      <c r="X16" s="64"/>
      <c r="Y16" s="64"/>
      <c r="Z16" s="64"/>
    </row>
    <row r="17" spans="1:26" s="32" customFormat="1" ht="19" thickBot="1" x14ac:dyDescent="0.25">
      <c r="A17" s="28" t="s">
        <v>7</v>
      </c>
      <c r="B17" s="29" t="s">
        <v>0</v>
      </c>
      <c r="C17" s="30" t="s">
        <v>14</v>
      </c>
      <c r="D17" s="31" t="s">
        <v>1</v>
      </c>
      <c r="E17" s="72"/>
      <c r="F17" s="72"/>
      <c r="G17" s="33" t="s">
        <v>0</v>
      </c>
      <c r="H17" s="34" t="s">
        <v>14</v>
      </c>
      <c r="I17" s="35" t="s">
        <v>1</v>
      </c>
      <c r="M17" s="33" t="s">
        <v>0</v>
      </c>
      <c r="N17" s="34" t="s">
        <v>14</v>
      </c>
      <c r="O17" s="35" t="s">
        <v>1</v>
      </c>
      <c r="P17" s="72"/>
      <c r="R17" s="33" t="s">
        <v>0</v>
      </c>
      <c r="S17" s="34" t="s">
        <v>14</v>
      </c>
      <c r="T17" s="35" t="s">
        <v>1</v>
      </c>
      <c r="U17" s="72"/>
      <c r="W17" s="33" t="s">
        <v>0</v>
      </c>
      <c r="X17" s="34" t="s">
        <v>14</v>
      </c>
      <c r="Y17" s="35" t="s">
        <v>1</v>
      </c>
      <c r="Z17" s="72"/>
    </row>
    <row r="18" spans="1:26" s="39" customFormat="1" x14ac:dyDescent="0.2">
      <c r="A18" s="38"/>
      <c r="B18" s="185">
        <v>29117901</v>
      </c>
      <c r="C18" s="184">
        <v>3511284</v>
      </c>
      <c r="D18" s="138">
        <v>12001792</v>
      </c>
      <c r="E18" s="142"/>
      <c r="F18" s="75"/>
      <c r="G18" s="154">
        <f>B18/C23</f>
        <v>6.6469873958943566</v>
      </c>
      <c r="H18" s="171">
        <f>C18/C23</f>
        <v>0.80155023850810947</v>
      </c>
      <c r="I18" s="158">
        <f>D18/C23</f>
        <v>2.7397496870446023</v>
      </c>
      <c r="J18" s="190"/>
      <c r="M18" s="161">
        <v>153750</v>
      </c>
      <c r="N18" s="173">
        <v>490465</v>
      </c>
      <c r="O18" s="46">
        <v>370099</v>
      </c>
      <c r="P18" s="142"/>
      <c r="R18" s="154">
        <f>M18/N23</f>
        <v>0.46770497170384923</v>
      </c>
      <c r="S18" s="171">
        <f>N18/N23</f>
        <v>1.4919864646941685</v>
      </c>
      <c r="T18" s="42">
        <f>O18/N23</f>
        <v>1.1258350720170593</v>
      </c>
      <c r="U18" s="54"/>
      <c r="V18" s="54"/>
      <c r="W18" s="154">
        <f t="shared" ref="W18:Y21" si="1">G18/R18</f>
        <v>14.211923751161724</v>
      </c>
      <c r="X18" s="171">
        <f t="shared" si="1"/>
        <v>0.53723693711418052</v>
      </c>
      <c r="Y18" s="42">
        <f t="shared" si="1"/>
        <v>2.4335266817865557</v>
      </c>
      <c r="Z18" s="64"/>
    </row>
    <row r="19" spans="1:26" s="39" customFormat="1" x14ac:dyDescent="0.2">
      <c r="A19" s="38"/>
      <c r="B19" s="186">
        <v>23494515</v>
      </c>
      <c r="C19" s="178">
        <v>6417682</v>
      </c>
      <c r="D19" s="141">
        <v>36534665</v>
      </c>
      <c r="E19" s="142"/>
      <c r="F19" s="75"/>
      <c r="G19" s="155">
        <f>B19/C23</f>
        <v>5.3632899252473898</v>
      </c>
      <c r="H19" s="172">
        <f>C19/C23</f>
        <v>1.4650180782213005</v>
      </c>
      <c r="I19" s="159">
        <f>D19/C23</f>
        <v>8.3400742989071457</v>
      </c>
      <c r="J19" s="190"/>
      <c r="M19" s="162">
        <v>264808</v>
      </c>
      <c r="N19" s="174">
        <v>385032</v>
      </c>
      <c r="O19" s="53">
        <v>145378.5</v>
      </c>
      <c r="P19" s="142"/>
      <c r="R19" s="155">
        <f>M19/N23</f>
        <v>0.80554158144359611</v>
      </c>
      <c r="S19" s="172">
        <f>N19/N23</f>
        <v>1.1712610124557818</v>
      </c>
      <c r="T19" s="50">
        <f>O19/N23</f>
        <v>0.44223900636649133</v>
      </c>
      <c r="U19" s="54"/>
      <c r="V19" s="54"/>
      <c r="W19" s="155">
        <f t="shared" si="1"/>
        <v>6.6579926459363374</v>
      </c>
      <c r="X19" s="172">
        <f t="shared" si="1"/>
        <v>1.2508041014270581</v>
      </c>
      <c r="Y19" s="50">
        <f t="shared" si="1"/>
        <v>18.85874872827382</v>
      </c>
      <c r="Z19" s="64"/>
    </row>
    <row r="20" spans="1:26" s="39" customFormat="1" x14ac:dyDescent="0.2">
      <c r="A20" s="38"/>
      <c r="B20" s="139">
        <v>22115123</v>
      </c>
      <c r="C20" s="140">
        <v>2096669</v>
      </c>
      <c r="D20" s="141">
        <v>17877897</v>
      </c>
      <c r="E20" s="75"/>
      <c r="F20" s="75"/>
      <c r="G20" s="167">
        <f>B20/C23</f>
        <v>5.0484045481043909</v>
      </c>
      <c r="H20" s="49">
        <f>C20/C23</f>
        <v>0.47862421183320952</v>
      </c>
      <c r="I20" s="192">
        <f>D20/C23</f>
        <v>4.0811374427056926</v>
      </c>
      <c r="J20" s="190"/>
      <c r="M20" s="168">
        <v>202054</v>
      </c>
      <c r="N20" s="52">
        <v>179720.5</v>
      </c>
      <c r="O20" s="53">
        <v>565200</v>
      </c>
      <c r="P20" s="75"/>
      <c r="R20" s="167">
        <f>M20/N23</f>
        <v>0.61464494538308645</v>
      </c>
      <c r="S20" s="49">
        <f>N20/N23</f>
        <v>0.54670680563968543</v>
      </c>
      <c r="T20" s="50">
        <f>O20/N23</f>
        <v>1.7193291057366866</v>
      </c>
      <c r="U20" s="54"/>
      <c r="V20" s="54"/>
      <c r="W20" s="167">
        <f t="shared" si="1"/>
        <v>8.2135297557159586</v>
      </c>
      <c r="X20" s="49">
        <f t="shared" si="1"/>
        <v>0.87546781363584003</v>
      </c>
      <c r="Y20" s="50">
        <f t="shared" si="1"/>
        <v>2.3736801925173214</v>
      </c>
      <c r="Z20" s="64"/>
    </row>
    <row r="21" spans="1:26" s="39" customFormat="1" x14ac:dyDescent="0.2">
      <c r="A21" s="38"/>
      <c r="B21" s="186">
        <v>36765709</v>
      </c>
      <c r="C21" s="140">
        <v>5496830</v>
      </c>
      <c r="D21" s="141">
        <v>5636155</v>
      </c>
      <c r="E21" s="75"/>
      <c r="F21" s="75"/>
      <c r="G21" s="155">
        <f>B21/C23</f>
        <v>8.392816649940519</v>
      </c>
      <c r="H21" s="49">
        <f>C21/C23</f>
        <v>1.2548074714373805</v>
      </c>
      <c r="I21" s="50">
        <f>D21/C23</f>
        <v>1.2866123573367103</v>
      </c>
      <c r="J21" s="190"/>
      <c r="M21" s="162">
        <v>487710</v>
      </c>
      <c r="N21" s="52">
        <v>259714</v>
      </c>
      <c r="O21" s="53">
        <v>174981</v>
      </c>
      <c r="P21" s="75"/>
      <c r="R21" s="155">
        <f>M21/N23</f>
        <v>1.4836057999979466</v>
      </c>
      <c r="S21" s="49">
        <f>N21/N23</f>
        <v>0.79004571721036421</v>
      </c>
      <c r="T21" s="50">
        <f>O21/N23</f>
        <v>0.53228932457698364</v>
      </c>
      <c r="U21" s="54"/>
      <c r="V21" s="54"/>
      <c r="W21" s="155">
        <f t="shared" si="1"/>
        <v>5.6570395248873622</v>
      </c>
      <c r="X21" s="49">
        <f t="shared" si="1"/>
        <v>1.5882719747764482</v>
      </c>
      <c r="Y21" s="50">
        <f t="shared" si="1"/>
        <v>2.4171297411594637</v>
      </c>
      <c r="Z21" s="64"/>
    </row>
    <row r="22" spans="1:26" s="39" customFormat="1" ht="17" thickBot="1" x14ac:dyDescent="0.25">
      <c r="A22" s="55"/>
      <c r="B22" s="143"/>
      <c r="C22" s="144"/>
      <c r="D22" s="145">
        <v>23662825</v>
      </c>
      <c r="E22" s="75"/>
      <c r="F22" s="75"/>
      <c r="G22" s="56"/>
      <c r="H22" s="57"/>
      <c r="I22" s="160">
        <f>D22/C23</f>
        <v>5.4017114601170553</v>
      </c>
      <c r="J22" s="190"/>
      <c r="M22" s="59"/>
      <c r="N22" s="60"/>
      <c r="O22" s="61">
        <v>330166</v>
      </c>
      <c r="P22" s="75"/>
      <c r="R22" s="56"/>
      <c r="S22" s="57"/>
      <c r="T22" s="58">
        <f>O22/N23</f>
        <v>1.0043595426834022</v>
      </c>
      <c r="U22" s="54"/>
      <c r="V22" s="54"/>
      <c r="W22" s="56"/>
      <c r="X22" s="57"/>
      <c r="Y22" s="58">
        <f>I22/T22</f>
        <v>5.3782646856572978</v>
      </c>
      <c r="Z22" s="64"/>
    </row>
    <row r="23" spans="1:26" s="39" customFormat="1" ht="17" thickBot="1" x14ac:dyDescent="0.25">
      <c r="A23" s="62" t="s">
        <v>16</v>
      </c>
      <c r="B23" s="11"/>
      <c r="C23" s="63">
        <f>AVERAGE(C18:C21)</f>
        <v>4380616.25</v>
      </c>
      <c r="D23" s="8"/>
      <c r="E23" s="75"/>
      <c r="F23" s="75"/>
      <c r="G23" s="64"/>
      <c r="H23" s="64"/>
      <c r="I23" s="64"/>
      <c r="J23" s="190"/>
      <c r="L23" s="76" t="s">
        <v>16</v>
      </c>
      <c r="M23" s="66"/>
      <c r="N23" s="63">
        <f>AVERAGE(N18:N21)</f>
        <v>328732.875</v>
      </c>
      <c r="O23" s="67"/>
      <c r="P23" s="75"/>
      <c r="R23" s="64"/>
      <c r="S23" s="64"/>
      <c r="T23" s="64"/>
      <c r="U23" s="64"/>
      <c r="W23" s="64"/>
      <c r="X23" s="64"/>
      <c r="Y23" s="64"/>
      <c r="Z23" s="64"/>
    </row>
    <row r="24" spans="1:26" s="70" customFormat="1" ht="17" thickBot="1" x14ac:dyDescent="0.25">
      <c r="A24" s="77"/>
      <c r="B24" s="2"/>
      <c r="C24" s="71"/>
      <c r="D24" s="2"/>
      <c r="E24" s="43"/>
      <c r="F24" s="43"/>
      <c r="G24" s="78"/>
      <c r="H24" s="78"/>
      <c r="I24" s="78"/>
      <c r="J24" s="191"/>
      <c r="M24" s="71"/>
      <c r="N24" s="71"/>
      <c r="O24" s="71"/>
      <c r="P24" s="43"/>
      <c r="R24" s="78"/>
      <c r="S24" s="78"/>
      <c r="T24" s="78"/>
      <c r="U24" s="78"/>
      <c r="W24" s="78"/>
      <c r="X24" s="78"/>
      <c r="Y24" s="78"/>
      <c r="Z24" s="78"/>
    </row>
    <row r="25" spans="1:26" s="32" customFormat="1" ht="19" thickBot="1" x14ac:dyDescent="0.25">
      <c r="A25" s="28" t="s">
        <v>8</v>
      </c>
      <c r="B25" s="29"/>
      <c r="C25" s="30" t="s">
        <v>14</v>
      </c>
      <c r="D25" s="31" t="s">
        <v>1</v>
      </c>
      <c r="E25" s="72"/>
      <c r="F25" s="72"/>
      <c r="H25" s="33" t="s">
        <v>14</v>
      </c>
      <c r="I25" s="35" t="s">
        <v>1</v>
      </c>
      <c r="M25" s="72"/>
      <c r="N25" s="33" t="s">
        <v>14</v>
      </c>
      <c r="O25" s="35" t="s">
        <v>1</v>
      </c>
      <c r="P25" s="72"/>
      <c r="R25" s="72"/>
      <c r="S25" s="33" t="s">
        <v>14</v>
      </c>
      <c r="T25" s="35" t="s">
        <v>1</v>
      </c>
      <c r="U25" s="72"/>
      <c r="W25" s="72"/>
      <c r="X25" s="33" t="s">
        <v>14</v>
      </c>
      <c r="Y25" s="35" t="s">
        <v>1</v>
      </c>
      <c r="Z25" s="72"/>
    </row>
    <row r="26" spans="1:26" s="39" customFormat="1" x14ac:dyDescent="0.2">
      <c r="A26" s="38"/>
      <c r="B26" s="80"/>
      <c r="C26" s="137">
        <v>361623</v>
      </c>
      <c r="D26" s="138">
        <v>1869472</v>
      </c>
      <c r="E26" s="75"/>
      <c r="F26" s="75"/>
      <c r="G26" s="74"/>
      <c r="H26" s="40">
        <f>C26/C32</f>
        <v>0.44530146937675796</v>
      </c>
      <c r="I26" s="158">
        <f>D26/C32</f>
        <v>2.3020621712631839</v>
      </c>
      <c r="J26" s="190"/>
      <c r="M26" s="75"/>
      <c r="N26" s="44">
        <v>309618.5</v>
      </c>
      <c r="O26" s="46">
        <v>121351</v>
      </c>
      <c r="P26" s="75"/>
      <c r="R26" s="64"/>
      <c r="S26" s="40">
        <f>N26/N32</f>
        <v>1.0243906877333566</v>
      </c>
      <c r="T26" s="42">
        <f>O26/N32</f>
        <v>0.40149679152612189</v>
      </c>
      <c r="U26" s="54"/>
      <c r="V26" s="54"/>
      <c r="W26" s="54"/>
      <c r="X26" s="40">
        <f t="shared" ref="X26:Y30" si="2">H26/S26</f>
        <v>0.43469886510005795</v>
      </c>
      <c r="Y26" s="42">
        <f t="shared" si="2"/>
        <v>5.7337000440597761</v>
      </c>
      <c r="Z26" s="64"/>
    </row>
    <row r="27" spans="1:26" s="39" customFormat="1" x14ac:dyDescent="0.2">
      <c r="A27" s="38"/>
      <c r="B27" s="81"/>
      <c r="C27" s="140">
        <v>735439</v>
      </c>
      <c r="D27" s="141">
        <v>1108305</v>
      </c>
      <c r="E27" s="75"/>
      <c r="F27" s="75"/>
      <c r="G27" s="74"/>
      <c r="H27" s="155">
        <f>C27/C32</f>
        <v>0.90561736210631927</v>
      </c>
      <c r="I27" s="192">
        <f>D27/C32</f>
        <v>1.3647634277067766</v>
      </c>
      <c r="J27" s="190"/>
      <c r="M27" s="75"/>
      <c r="N27" s="51">
        <v>443726</v>
      </c>
      <c r="O27" s="53">
        <v>332326</v>
      </c>
      <c r="P27" s="75"/>
      <c r="R27" s="64"/>
      <c r="S27" s="48">
        <f>N27/N32</f>
        <v>1.4680930961979708</v>
      </c>
      <c r="T27" s="50">
        <f>O27/N32</f>
        <v>1.0995197628425806</v>
      </c>
      <c r="U27" s="54"/>
      <c r="V27" s="54"/>
      <c r="W27" s="54"/>
      <c r="X27" s="48">
        <f t="shared" si="2"/>
        <v>0.61686644018125514</v>
      </c>
      <c r="Y27" s="50">
        <f t="shared" si="2"/>
        <v>1.2412359230164844</v>
      </c>
      <c r="Z27" s="64"/>
    </row>
    <row r="28" spans="1:26" s="39" customFormat="1" x14ac:dyDescent="0.2">
      <c r="A28" s="38"/>
      <c r="B28" s="81"/>
      <c r="C28" s="178">
        <v>713608</v>
      </c>
      <c r="D28" s="141">
        <v>2319500</v>
      </c>
      <c r="E28" s="75"/>
      <c r="F28" s="75"/>
      <c r="G28" s="74"/>
      <c r="H28" s="155">
        <f>C28/C32</f>
        <v>0.87873473467951291</v>
      </c>
      <c r="I28" s="159">
        <f>D28/C32</f>
        <v>2.8562252904803898</v>
      </c>
      <c r="J28" s="190"/>
      <c r="M28" s="75"/>
      <c r="N28" s="162">
        <v>399635.5</v>
      </c>
      <c r="O28" s="53">
        <v>285242.5</v>
      </c>
      <c r="P28" s="75"/>
      <c r="R28" s="64"/>
      <c r="S28" s="155">
        <f>N28/N32</f>
        <v>1.3222171307194623</v>
      </c>
      <c r="T28" s="50">
        <f>O28/N32</f>
        <v>0.94374128401817725</v>
      </c>
      <c r="U28" s="54"/>
      <c r="V28" s="54"/>
      <c r="W28" s="54"/>
      <c r="X28" s="155">
        <f t="shared" si="2"/>
        <v>0.66459185429050072</v>
      </c>
      <c r="Y28" s="50">
        <f t="shared" si="2"/>
        <v>3.0264918350497596</v>
      </c>
      <c r="Z28" s="64"/>
    </row>
    <row r="29" spans="1:26" s="39" customFormat="1" x14ac:dyDescent="0.2">
      <c r="A29" s="38"/>
      <c r="B29" s="81"/>
      <c r="C29" s="178">
        <v>1253543</v>
      </c>
      <c r="D29" s="141">
        <v>3760796</v>
      </c>
      <c r="E29" s="75"/>
      <c r="F29" s="75"/>
      <c r="G29" s="74"/>
      <c r="H29" s="155">
        <f>C29/C32</f>
        <v>1.5436090619981286</v>
      </c>
      <c r="I29" s="159">
        <f>D29/C32</f>
        <v>4.6310328292897127</v>
      </c>
      <c r="J29" s="190"/>
      <c r="M29" s="75"/>
      <c r="N29" s="162">
        <v>56006</v>
      </c>
      <c r="O29" s="53">
        <v>303969.5</v>
      </c>
      <c r="P29" s="75"/>
      <c r="R29" s="64"/>
      <c r="S29" s="155">
        <f>N29/N32</f>
        <v>0.18529908534921</v>
      </c>
      <c r="T29" s="50">
        <f>O29/N32</f>
        <v>1.0057006450033334</v>
      </c>
      <c r="U29" s="54"/>
      <c r="V29" s="54"/>
      <c r="W29" s="54"/>
      <c r="X29" s="155">
        <f t="shared" si="2"/>
        <v>8.3303652529589218</v>
      </c>
      <c r="Y29" s="50">
        <f t="shared" si="2"/>
        <v>4.6047825983788275</v>
      </c>
      <c r="Z29" s="64"/>
    </row>
    <row r="30" spans="1:26" s="39" customFormat="1" x14ac:dyDescent="0.2">
      <c r="A30" s="38"/>
      <c r="B30" s="81"/>
      <c r="C30" s="146">
        <v>996216</v>
      </c>
      <c r="D30" s="141">
        <v>2491432</v>
      </c>
      <c r="E30" s="75"/>
      <c r="F30" s="75"/>
      <c r="G30" s="74"/>
      <c r="H30" s="82">
        <f>C30/C32</f>
        <v>1.2267373718392809</v>
      </c>
      <c r="I30" s="159">
        <f>D30/C32</f>
        <v>3.0679418357025821</v>
      </c>
      <c r="J30" s="190"/>
      <c r="M30" s="75"/>
      <c r="N30" s="83">
        <v>290098</v>
      </c>
      <c r="O30" s="53">
        <v>94925</v>
      </c>
      <c r="P30" s="75"/>
      <c r="R30" s="64"/>
      <c r="S30" s="82">
        <f>N30/N32</f>
        <v>0.95980598617353718</v>
      </c>
      <c r="T30" s="50">
        <f>O30/N32</f>
        <v>0.3140648444233432</v>
      </c>
      <c r="U30" s="54"/>
      <c r="V30" s="54"/>
      <c r="W30" s="54"/>
      <c r="X30" s="82">
        <f t="shared" si="2"/>
        <v>1.2781097320823349</v>
      </c>
      <c r="Y30" s="50">
        <f t="shared" si="2"/>
        <v>9.7684980989695074</v>
      </c>
      <c r="Z30" s="64"/>
    </row>
    <row r="31" spans="1:26" s="39" customFormat="1" ht="17" thickBot="1" x14ac:dyDescent="0.25">
      <c r="A31" s="55"/>
      <c r="B31" s="84"/>
      <c r="C31" s="144"/>
      <c r="D31" s="145">
        <v>1406417</v>
      </c>
      <c r="E31" s="75"/>
      <c r="F31" s="75"/>
      <c r="G31" s="74"/>
      <c r="H31" s="56"/>
      <c r="I31" s="58">
        <f>D31/C32</f>
        <v>1.7318576436135196</v>
      </c>
      <c r="J31" s="190"/>
      <c r="M31" s="75"/>
      <c r="N31" s="85"/>
      <c r="O31" s="86">
        <v>132046</v>
      </c>
      <c r="P31" s="75"/>
      <c r="R31" s="64"/>
      <c r="S31" s="56"/>
      <c r="T31" s="58">
        <f>O31/N32</f>
        <v>0.43688181666288939</v>
      </c>
      <c r="U31" s="54"/>
      <c r="V31" s="54"/>
      <c r="W31" s="54"/>
      <c r="X31" s="56"/>
      <c r="Y31" s="58">
        <f>I31/T31</f>
        <v>3.9641330390957217</v>
      </c>
      <c r="Z31" s="64"/>
    </row>
    <row r="32" spans="1:26" s="39" customFormat="1" ht="17" thickBot="1" x14ac:dyDescent="0.25">
      <c r="A32" s="62" t="s">
        <v>16</v>
      </c>
      <c r="B32" s="87"/>
      <c r="C32" s="63">
        <f>AVERAGE(C26:C30)</f>
        <v>812085.8</v>
      </c>
      <c r="D32" s="8"/>
      <c r="E32" s="75"/>
      <c r="F32" s="75"/>
      <c r="G32" s="74"/>
      <c r="H32" s="64"/>
      <c r="I32" s="64"/>
      <c r="J32" s="190"/>
      <c r="L32" s="73" t="s">
        <v>16</v>
      </c>
      <c r="M32" s="88"/>
      <c r="N32" s="89">
        <f>AVERAGE(N26:N29)</f>
        <v>302246.5</v>
      </c>
      <c r="O32" s="90"/>
      <c r="P32" s="75"/>
      <c r="R32" s="64"/>
      <c r="S32" s="64"/>
      <c r="T32" s="64"/>
      <c r="U32" s="64"/>
      <c r="W32" s="64"/>
      <c r="X32" s="64"/>
      <c r="Y32" s="64"/>
      <c r="Z32" s="64"/>
    </row>
    <row r="33" spans="1:26" s="70" customFormat="1" ht="17" thickBot="1" x14ac:dyDescent="0.25">
      <c r="A33" s="77"/>
      <c r="B33" s="43"/>
      <c r="C33" s="71"/>
      <c r="D33" s="2"/>
      <c r="E33" s="43"/>
      <c r="F33" s="43"/>
      <c r="G33" s="79"/>
      <c r="H33" s="78"/>
      <c r="I33" s="78"/>
      <c r="J33" s="191"/>
      <c r="M33" s="43"/>
      <c r="N33" s="71"/>
      <c r="O33" s="71"/>
      <c r="P33" s="43"/>
      <c r="R33" s="78"/>
      <c r="S33" s="78"/>
      <c r="T33" s="78"/>
      <c r="U33" s="78"/>
      <c r="W33" s="78"/>
      <c r="X33" s="78"/>
      <c r="Y33" s="78"/>
      <c r="Z33" s="78"/>
    </row>
    <row r="34" spans="1:26" s="32" customFormat="1" ht="19" thickBot="1" x14ac:dyDescent="0.25">
      <c r="A34" s="28" t="s">
        <v>9</v>
      </c>
      <c r="B34" s="29" t="s">
        <v>0</v>
      </c>
      <c r="C34" s="30" t="s">
        <v>14</v>
      </c>
      <c r="D34" s="31" t="s">
        <v>1</v>
      </c>
      <c r="E34" s="72"/>
      <c r="F34" s="72"/>
      <c r="G34" s="33" t="s">
        <v>0</v>
      </c>
      <c r="H34" s="34" t="s">
        <v>14</v>
      </c>
      <c r="I34" s="35" t="s">
        <v>1</v>
      </c>
      <c r="M34" s="91" t="s">
        <v>0</v>
      </c>
      <c r="N34" s="30" t="s">
        <v>14</v>
      </c>
      <c r="O34" s="31" t="s">
        <v>1</v>
      </c>
      <c r="P34" s="72"/>
      <c r="R34" s="33" t="s">
        <v>0</v>
      </c>
      <c r="S34" s="34" t="s">
        <v>14</v>
      </c>
      <c r="T34" s="35" t="s">
        <v>1</v>
      </c>
      <c r="U34" s="72"/>
      <c r="W34" s="33" t="s">
        <v>0</v>
      </c>
      <c r="X34" s="34" t="s">
        <v>14</v>
      </c>
      <c r="Y34" s="35" t="s">
        <v>1</v>
      </c>
      <c r="Z34" s="72"/>
    </row>
    <row r="35" spans="1:26" s="39" customFormat="1" x14ac:dyDescent="0.2">
      <c r="A35" s="38"/>
      <c r="B35" s="136">
        <v>1726198.5</v>
      </c>
      <c r="C35" s="184">
        <v>182728</v>
      </c>
      <c r="D35" s="138">
        <v>703389</v>
      </c>
      <c r="E35" s="75"/>
      <c r="F35" s="75"/>
      <c r="G35" s="169">
        <f>B35/C41</f>
        <v>8.0788250077807078</v>
      </c>
      <c r="H35" s="189">
        <f>C35/C41</f>
        <v>0.85518990777813397</v>
      </c>
      <c r="I35" s="194">
        <f>D35/C41</f>
        <v>3.2919485467041389</v>
      </c>
      <c r="J35" s="190"/>
      <c r="M35" s="92">
        <v>430338.5</v>
      </c>
      <c r="N35" s="175">
        <v>502287</v>
      </c>
      <c r="O35" s="93">
        <v>422753</v>
      </c>
      <c r="P35" s="75"/>
      <c r="R35" s="170">
        <f>M35/N41</f>
        <v>1.1656098657623593</v>
      </c>
      <c r="S35" s="171">
        <f>N35/N41</f>
        <v>1.3604887376894657</v>
      </c>
      <c r="T35" s="42">
        <f>O35/N41</f>
        <v>1.1450638685142851</v>
      </c>
      <c r="U35" s="54"/>
      <c r="V35" s="54"/>
      <c r="W35" s="170">
        <f t="shared" ref="W35:Y36" si="3">G35/R35</f>
        <v>6.9309854395379595</v>
      </c>
      <c r="X35" s="171">
        <f t="shared" si="3"/>
        <v>0.62859021474188259</v>
      </c>
      <c r="Y35" s="42">
        <f t="shared" si="3"/>
        <v>2.8749038697513236</v>
      </c>
      <c r="Z35" s="64"/>
    </row>
    <row r="36" spans="1:26" s="39" customFormat="1" x14ac:dyDescent="0.2">
      <c r="A36" s="38"/>
      <c r="B36" s="147">
        <v>1644114</v>
      </c>
      <c r="C36" s="140">
        <v>168702</v>
      </c>
      <c r="D36" s="141">
        <v>890977</v>
      </c>
      <c r="E36" s="75"/>
      <c r="F36" s="75"/>
      <c r="G36" s="82">
        <f>B36/C41</f>
        <v>7.6946592751890188</v>
      </c>
      <c r="H36" s="49">
        <f>C36/C41</f>
        <v>0.78954647247267395</v>
      </c>
      <c r="I36" s="50">
        <f>D36/C41</f>
        <v>4.1698838626944887</v>
      </c>
      <c r="J36" s="190"/>
      <c r="M36" s="94">
        <v>442126</v>
      </c>
      <c r="N36" s="52">
        <v>236105</v>
      </c>
      <c r="O36" s="53">
        <v>409006</v>
      </c>
      <c r="P36" s="75"/>
      <c r="R36" s="82">
        <f>M36/N41</f>
        <v>1.1975373514339267</v>
      </c>
      <c r="S36" s="49">
        <f>N36/N41</f>
        <v>0.63951126231053423</v>
      </c>
      <c r="T36" s="50">
        <f>O36/N41</f>
        <v>1.1078289038884495</v>
      </c>
      <c r="U36" s="54"/>
      <c r="V36" s="54"/>
      <c r="W36" s="82">
        <f t="shared" si="3"/>
        <v>6.4254023191639602</v>
      </c>
      <c r="X36" s="49">
        <f t="shared" si="3"/>
        <v>1.2346091757947579</v>
      </c>
      <c r="Y36" s="50">
        <f t="shared" si="3"/>
        <v>3.7640143239252102</v>
      </c>
      <c r="Z36" s="64"/>
    </row>
    <row r="37" spans="1:26" s="39" customFormat="1" x14ac:dyDescent="0.2">
      <c r="A37" s="38"/>
      <c r="B37" s="95"/>
      <c r="C37" s="146">
        <v>183686</v>
      </c>
      <c r="D37" s="141">
        <v>788962</v>
      </c>
      <c r="E37" s="75"/>
      <c r="F37" s="75"/>
      <c r="G37" s="48"/>
      <c r="H37" s="96">
        <f>C37/C41</f>
        <v>0.85967346766852548</v>
      </c>
      <c r="I37" s="50">
        <f>D37/C41</f>
        <v>3.6924408958695554</v>
      </c>
      <c r="J37" s="190"/>
      <c r="M37" s="51"/>
      <c r="N37" s="97">
        <v>182998</v>
      </c>
      <c r="O37" s="53">
        <v>431846</v>
      </c>
      <c r="P37" s="75"/>
      <c r="R37" s="48"/>
      <c r="S37" s="96">
        <f>N37/N41</f>
        <v>0.49566625857268226</v>
      </c>
      <c r="T37" s="50">
        <f>O37/N41</f>
        <v>1.1696930627634101</v>
      </c>
      <c r="U37" s="54"/>
      <c r="V37" s="54"/>
      <c r="W37" s="48"/>
      <c r="X37" s="96">
        <f>H37/S37</f>
        <v>1.7343796411400614</v>
      </c>
      <c r="Y37" s="50">
        <f>I37/T37</f>
        <v>3.1567605326701105</v>
      </c>
      <c r="Z37" s="64"/>
    </row>
    <row r="38" spans="1:26" s="39" customFormat="1" x14ac:dyDescent="0.2">
      <c r="A38" s="38"/>
      <c r="B38" s="95"/>
      <c r="C38" s="146">
        <v>319562</v>
      </c>
      <c r="D38" s="141">
        <v>421674</v>
      </c>
      <c r="E38" s="75"/>
      <c r="F38" s="75"/>
      <c r="G38" s="48"/>
      <c r="H38" s="96">
        <f>C38/C41</f>
        <v>1.4955901520806667</v>
      </c>
      <c r="I38" s="192">
        <f>D38/C41</f>
        <v>1.9734870910448146</v>
      </c>
      <c r="J38" s="190"/>
      <c r="M38" s="51"/>
      <c r="N38" s="97">
        <v>308371</v>
      </c>
      <c r="O38" s="53">
        <v>260351</v>
      </c>
      <c r="P38" s="75"/>
      <c r="R38" s="48"/>
      <c r="S38" s="96">
        <f>N38/N41</f>
        <v>0.8352501110521241</v>
      </c>
      <c r="T38" s="50">
        <f>O38/N41</f>
        <v>0.70518369646475043</v>
      </c>
      <c r="U38" s="54"/>
      <c r="V38" s="54"/>
      <c r="W38" s="48"/>
      <c r="X38" s="96">
        <f>H38/S38</f>
        <v>1.790589587826267</v>
      </c>
      <c r="Y38" s="50">
        <f>I38/T38</f>
        <v>2.7985432745231682</v>
      </c>
      <c r="Z38" s="64"/>
    </row>
    <row r="39" spans="1:26" s="39" customFormat="1" x14ac:dyDescent="0.2">
      <c r="A39" s="38"/>
      <c r="B39" s="95"/>
      <c r="C39" s="52"/>
      <c r="D39" s="141">
        <v>1219472</v>
      </c>
      <c r="E39" s="75"/>
      <c r="F39" s="75"/>
      <c r="G39" s="48"/>
      <c r="H39" s="49"/>
      <c r="I39" s="159">
        <f>D39/C41</f>
        <v>5.7072815727092543</v>
      </c>
      <c r="J39" s="190"/>
      <c r="M39" s="51"/>
      <c r="N39" s="52"/>
      <c r="O39" s="53">
        <v>78348.5</v>
      </c>
      <c r="P39" s="75"/>
      <c r="R39" s="48"/>
      <c r="S39" s="49"/>
      <c r="T39" s="50">
        <f>O39/N41</f>
        <v>0.21221383763637744</v>
      </c>
      <c r="U39" s="54"/>
      <c r="V39" s="54"/>
      <c r="W39" s="48"/>
      <c r="X39" s="49"/>
      <c r="Y39" s="50">
        <f>I39/T39</f>
        <v>26.894012361665709</v>
      </c>
      <c r="Z39" s="64"/>
    </row>
    <row r="40" spans="1:26" s="39" customFormat="1" ht="17" thickBot="1" x14ac:dyDescent="0.25">
      <c r="A40" s="38"/>
      <c r="B40" s="98"/>
      <c r="C40" s="60"/>
      <c r="D40" s="145">
        <v>1377755</v>
      </c>
      <c r="E40" s="75"/>
      <c r="F40" s="75"/>
      <c r="G40" s="56"/>
      <c r="H40" s="57"/>
      <c r="I40" s="58">
        <f>D40/C41</f>
        <v>6.4480658212800614</v>
      </c>
      <c r="M40" s="59"/>
      <c r="N40" s="60"/>
      <c r="O40" s="61">
        <v>555976</v>
      </c>
      <c r="P40" s="75"/>
      <c r="R40" s="56"/>
      <c r="S40" s="57"/>
      <c r="T40" s="58">
        <f>O40/N41</f>
        <v>1.5059101398715045</v>
      </c>
      <c r="U40" s="54"/>
      <c r="V40" s="54"/>
      <c r="W40" s="56"/>
      <c r="X40" s="57"/>
      <c r="Y40" s="58">
        <f>I40/T40</f>
        <v>4.2818396998311323</v>
      </c>
      <c r="Z40" s="64"/>
    </row>
    <row r="41" spans="1:26" s="39" customFormat="1" ht="17" thickBot="1" x14ac:dyDescent="0.25">
      <c r="A41" s="99" t="s">
        <v>16</v>
      </c>
      <c r="B41" s="87"/>
      <c r="C41" s="63">
        <f>AVERAGE(C35:C38)</f>
        <v>213669.5</v>
      </c>
      <c r="D41" s="8"/>
      <c r="E41" s="75"/>
      <c r="F41" s="75"/>
      <c r="G41" s="64"/>
      <c r="H41" s="64"/>
      <c r="I41" s="64"/>
      <c r="J41" s="74"/>
      <c r="L41" s="76" t="s">
        <v>16</v>
      </c>
      <c r="M41" s="66"/>
      <c r="N41" s="63">
        <f>AVERAGE(N35:N36)</f>
        <v>369196</v>
      </c>
      <c r="O41" s="67"/>
      <c r="P41" s="75"/>
      <c r="R41" s="64"/>
      <c r="S41" s="64"/>
      <c r="T41" s="64"/>
      <c r="U41" s="64"/>
      <c r="W41" s="64"/>
      <c r="X41" s="64"/>
      <c r="Y41" s="64"/>
      <c r="Z41" s="64"/>
    </row>
    <row r="42" spans="1:26" s="70" customFormat="1" ht="17" thickBot="1" x14ac:dyDescent="0.25">
      <c r="A42" s="77"/>
      <c r="B42" s="43"/>
      <c r="C42" s="71"/>
      <c r="D42" s="2"/>
      <c r="E42" s="43"/>
      <c r="F42" s="43"/>
      <c r="G42" s="78"/>
      <c r="H42" s="78"/>
      <c r="I42" s="78"/>
      <c r="J42" s="79"/>
      <c r="M42" s="71"/>
      <c r="N42" s="71"/>
      <c r="O42" s="71"/>
      <c r="P42" s="43"/>
      <c r="R42" s="78"/>
      <c r="S42" s="78"/>
      <c r="T42" s="78"/>
      <c r="U42" s="78"/>
      <c r="W42" s="78"/>
      <c r="X42" s="78"/>
      <c r="Y42" s="78"/>
      <c r="Z42" s="78"/>
    </row>
    <row r="43" spans="1:26" s="32" customFormat="1" ht="19" thickBot="1" x14ac:dyDescent="0.25">
      <c r="A43" s="28" t="s">
        <v>10</v>
      </c>
      <c r="B43" s="29" t="s">
        <v>0</v>
      </c>
      <c r="C43" s="30" t="s">
        <v>14</v>
      </c>
      <c r="D43" s="30" t="s">
        <v>1</v>
      </c>
      <c r="E43" s="31" t="s">
        <v>15</v>
      </c>
      <c r="F43" s="72"/>
      <c r="G43" s="33" t="s">
        <v>0</v>
      </c>
      <c r="H43" s="34" t="s">
        <v>14</v>
      </c>
      <c r="I43" s="34" t="s">
        <v>1</v>
      </c>
      <c r="J43" s="35" t="s">
        <v>15</v>
      </c>
      <c r="M43" s="33" t="s">
        <v>0</v>
      </c>
      <c r="N43" s="34" t="s">
        <v>14</v>
      </c>
      <c r="O43" s="34" t="s">
        <v>1</v>
      </c>
      <c r="P43" s="35" t="s">
        <v>15</v>
      </c>
      <c r="R43" s="33" t="s">
        <v>0</v>
      </c>
      <c r="S43" s="34" t="s">
        <v>14</v>
      </c>
      <c r="T43" s="34" t="s">
        <v>1</v>
      </c>
      <c r="U43" s="35" t="s">
        <v>15</v>
      </c>
      <c r="W43" s="33" t="s">
        <v>0</v>
      </c>
      <c r="X43" s="34" t="s">
        <v>14</v>
      </c>
      <c r="Y43" s="34" t="s">
        <v>1</v>
      </c>
      <c r="Z43" s="35" t="s">
        <v>15</v>
      </c>
    </row>
    <row r="44" spans="1:26" s="39" customFormat="1" x14ac:dyDescent="0.2">
      <c r="A44" s="38"/>
      <c r="B44" s="149">
        <v>2021690</v>
      </c>
      <c r="C44" s="150">
        <v>167993</v>
      </c>
      <c r="D44" s="137">
        <v>1209603.5</v>
      </c>
      <c r="E44" s="151">
        <v>190836</v>
      </c>
      <c r="F44" s="75"/>
      <c r="G44" s="100">
        <f>B44/C46</f>
        <v>12.33768452914935</v>
      </c>
      <c r="H44" s="101">
        <f>C44/C46</f>
        <v>1.0252039813746849</v>
      </c>
      <c r="I44" s="171">
        <f>D44/C46</f>
        <v>7.3817975992139777</v>
      </c>
      <c r="J44" s="102">
        <f>E44/C46</f>
        <v>1.1646070192782996</v>
      </c>
      <c r="M44" s="103">
        <v>5852896</v>
      </c>
      <c r="N44" s="104">
        <v>2276535</v>
      </c>
      <c r="O44" s="45">
        <v>11974526</v>
      </c>
      <c r="P44" s="105">
        <v>3402327</v>
      </c>
      <c r="R44" s="100">
        <f>M44/N46</f>
        <v>0.80027307941132053</v>
      </c>
      <c r="S44" s="101">
        <f>N44/N46</f>
        <v>0.31127320130712227</v>
      </c>
      <c r="T44" s="41">
        <f>O44/N46</f>
        <v>1.6372904621081465</v>
      </c>
      <c r="U44" s="102">
        <f>P44/N46</f>
        <v>0.46520401275783474</v>
      </c>
      <c r="V44" s="54"/>
      <c r="W44" s="100">
        <f t="shared" ref="W44:Z45" si="4">G44/R44</f>
        <v>15.416843133377583</v>
      </c>
      <c r="X44" s="101">
        <f t="shared" si="4"/>
        <v>3.2935825412196418</v>
      </c>
      <c r="Y44" s="41">
        <f t="shared" si="4"/>
        <v>4.5085449222670633</v>
      </c>
      <c r="Z44" s="102">
        <f t="shared" si="4"/>
        <v>2.5034328753405317</v>
      </c>
    </row>
    <row r="45" spans="1:26" s="39" customFormat="1" ht="17" thickBot="1" x14ac:dyDescent="0.25">
      <c r="A45" s="55"/>
      <c r="B45" s="152">
        <v>1027757.5</v>
      </c>
      <c r="C45" s="153">
        <v>159733</v>
      </c>
      <c r="D45" s="153">
        <v>1263027</v>
      </c>
      <c r="E45" s="188">
        <v>100393</v>
      </c>
      <c r="F45" s="75"/>
      <c r="G45" s="106">
        <f>B45/C46</f>
        <v>6.272053483702849</v>
      </c>
      <c r="H45" s="107">
        <f>C45/C46</f>
        <v>0.97479601862531506</v>
      </c>
      <c r="I45" s="107">
        <f>D45/C46</f>
        <v>7.7078229984804381</v>
      </c>
      <c r="J45" s="160">
        <f>E45/C46</f>
        <v>0.61266423780841317</v>
      </c>
      <c r="L45" s="32"/>
      <c r="M45" s="108">
        <v>5576643</v>
      </c>
      <c r="N45" s="109">
        <v>12350712</v>
      </c>
      <c r="O45" s="109">
        <v>2870567</v>
      </c>
      <c r="P45" s="165">
        <v>2709218</v>
      </c>
      <c r="R45" s="106">
        <f>M45/N46</f>
        <v>0.76250069476505045</v>
      </c>
      <c r="S45" s="107">
        <f>N45/N46</f>
        <v>1.6887267986928778</v>
      </c>
      <c r="T45" s="107">
        <f>O45/N46</f>
        <v>0.39249586747253262</v>
      </c>
      <c r="U45" s="160">
        <f>P45/N46</f>
        <v>0.37043443650059371</v>
      </c>
      <c r="V45" s="54"/>
      <c r="W45" s="106">
        <f t="shared" si="4"/>
        <v>8.2256364181221606</v>
      </c>
      <c r="X45" s="107">
        <f t="shared" si="4"/>
        <v>0.57723725316601515</v>
      </c>
      <c r="Y45" s="107">
        <f t="shared" si="4"/>
        <v>19.637972364179966</v>
      </c>
      <c r="Z45" s="160">
        <f t="shared" si="4"/>
        <v>1.6539073515845528</v>
      </c>
    </row>
    <row r="46" spans="1:26" s="39" customFormat="1" ht="17" thickBot="1" x14ac:dyDescent="0.25">
      <c r="A46" s="62" t="s">
        <v>16</v>
      </c>
      <c r="B46" s="110"/>
      <c r="C46" s="63">
        <f>AVERAGE(C44:C45)</f>
        <v>163863</v>
      </c>
      <c r="D46" s="6"/>
      <c r="E46" s="7"/>
      <c r="F46" s="75"/>
      <c r="G46" s="54"/>
      <c r="H46" s="54"/>
      <c r="I46" s="54"/>
      <c r="J46" s="54"/>
      <c r="L46" s="76" t="s">
        <v>16</v>
      </c>
      <c r="M46" s="66"/>
      <c r="N46" s="63">
        <f>AVERAGE(N44:N45)</f>
        <v>7313623.5</v>
      </c>
      <c r="O46" s="63"/>
      <c r="P46" s="67"/>
      <c r="R46" s="64"/>
      <c r="S46" s="64"/>
      <c r="T46" s="64"/>
      <c r="U46" s="64"/>
      <c r="W46" s="64"/>
      <c r="X46" s="64"/>
      <c r="Y46" s="64"/>
      <c r="Z46" s="64"/>
    </row>
    <row r="47" spans="1:26" ht="17" thickBot="1" x14ac:dyDescent="0.25">
      <c r="F47" s="112"/>
    </row>
    <row r="48" spans="1:26" s="39" customFormat="1" ht="19" thickBot="1" x14ac:dyDescent="0.25">
      <c r="A48" s="204" t="s">
        <v>26</v>
      </c>
      <c r="B48" s="75"/>
      <c r="C48" s="75"/>
      <c r="D48" s="75"/>
      <c r="E48" s="75"/>
      <c r="F48" s="75"/>
      <c r="M48" s="75"/>
      <c r="N48" s="75"/>
      <c r="O48" s="75"/>
      <c r="P48" s="75"/>
      <c r="R48" s="75"/>
      <c r="S48" s="75"/>
      <c r="T48" s="75"/>
      <c r="U48" s="75"/>
      <c r="W48" s="75"/>
      <c r="X48" s="75"/>
      <c r="Y48" s="75"/>
      <c r="Z48" s="75"/>
    </row>
    <row r="49" spans="1:26" s="25" customFormat="1" ht="17" thickBot="1" x14ac:dyDescent="0.25">
      <c r="A49" s="24"/>
      <c r="B49" s="254" t="s">
        <v>22</v>
      </c>
      <c r="C49" s="255"/>
      <c r="D49" s="255"/>
      <c r="E49" s="256"/>
      <c r="F49" s="75"/>
      <c r="G49" s="254" t="s">
        <v>23</v>
      </c>
      <c r="H49" s="255"/>
      <c r="I49" s="255"/>
      <c r="J49" s="256"/>
      <c r="M49" s="254" t="s">
        <v>19</v>
      </c>
      <c r="N49" s="255"/>
      <c r="O49" s="255"/>
      <c r="P49" s="256"/>
      <c r="R49" s="254" t="s">
        <v>20</v>
      </c>
      <c r="S49" s="255"/>
      <c r="T49" s="255"/>
      <c r="U49" s="256"/>
      <c r="V49" s="27"/>
      <c r="W49" s="254" t="s">
        <v>24</v>
      </c>
      <c r="X49" s="255"/>
      <c r="Y49" s="255"/>
      <c r="Z49" s="256"/>
    </row>
    <row r="50" spans="1:26" s="32" customFormat="1" ht="19" thickBot="1" x14ac:dyDescent="0.25">
      <c r="A50" s="196" t="s">
        <v>6</v>
      </c>
      <c r="B50" s="33" t="s">
        <v>0</v>
      </c>
      <c r="C50" s="34" t="s">
        <v>14</v>
      </c>
      <c r="D50" s="34" t="s">
        <v>1</v>
      </c>
      <c r="E50" s="35" t="s">
        <v>15</v>
      </c>
      <c r="F50" s="72"/>
      <c r="G50" s="33" t="s">
        <v>0</v>
      </c>
      <c r="H50" s="34" t="s">
        <v>14</v>
      </c>
      <c r="I50" s="34" t="s">
        <v>1</v>
      </c>
      <c r="J50" s="35" t="s">
        <v>15</v>
      </c>
      <c r="M50" s="33" t="s">
        <v>0</v>
      </c>
      <c r="N50" s="34" t="s">
        <v>14</v>
      </c>
      <c r="O50" s="34" t="s">
        <v>1</v>
      </c>
      <c r="P50" s="35" t="s">
        <v>15</v>
      </c>
      <c r="R50" s="205" t="s">
        <v>0</v>
      </c>
      <c r="S50" s="206" t="s">
        <v>14</v>
      </c>
      <c r="T50" s="206" t="s">
        <v>1</v>
      </c>
      <c r="U50" s="207" t="s">
        <v>15</v>
      </c>
      <c r="W50" s="33" t="s">
        <v>0</v>
      </c>
      <c r="X50" s="34" t="s">
        <v>14</v>
      </c>
      <c r="Y50" s="34" t="s">
        <v>1</v>
      </c>
      <c r="Z50" s="35" t="s">
        <v>15</v>
      </c>
    </row>
    <row r="51" spans="1:26" s="39" customFormat="1" x14ac:dyDescent="0.2">
      <c r="A51" s="197"/>
      <c r="B51" s="179">
        <v>2431305</v>
      </c>
      <c r="C51" s="177">
        <v>401848</v>
      </c>
      <c r="D51" s="215">
        <v>1339636</v>
      </c>
      <c r="E51" s="181">
        <v>440923</v>
      </c>
      <c r="F51" s="75"/>
      <c r="G51" s="154">
        <f>B51/C56</f>
        <v>8.3601999869334538</v>
      </c>
      <c r="H51" s="171">
        <f>C51/C56</f>
        <v>1.381780420123857</v>
      </c>
      <c r="I51" s="41">
        <f>D51/C56</f>
        <v>4.6064253023358175</v>
      </c>
      <c r="J51" s="158">
        <f>E51/C56</f>
        <v>1.5161423428317957</v>
      </c>
      <c r="M51" s="161">
        <v>3457788</v>
      </c>
      <c r="N51" s="173">
        <v>2140984</v>
      </c>
      <c r="O51" s="45">
        <v>2042112</v>
      </c>
      <c r="P51" s="163">
        <v>2588520</v>
      </c>
      <c r="R51" s="155">
        <f>M51/N56</f>
        <v>0.78778932186121065</v>
      </c>
      <c r="S51" s="172">
        <f>N51/N56</f>
        <v>0.48778130223012578</v>
      </c>
      <c r="T51" s="49">
        <f>O51/N56</f>
        <v>0.46525525209892582</v>
      </c>
      <c r="U51" s="159">
        <f>P51/N56</f>
        <v>0.58974362089988774</v>
      </c>
      <c r="V51" s="54"/>
      <c r="W51" s="154">
        <f t="shared" ref="W51:Z53" si="5">G51/R51</f>
        <v>10.612228110914048</v>
      </c>
      <c r="X51" s="171">
        <f t="shared" si="5"/>
        <v>2.8327867710516705</v>
      </c>
      <c r="Y51" s="41">
        <f t="shared" si="5"/>
        <v>9.9008561032995441</v>
      </c>
      <c r="Z51" s="158">
        <f t="shared" si="5"/>
        <v>2.5708499237657194</v>
      </c>
    </row>
    <row r="52" spans="1:26" s="39" customFormat="1" x14ac:dyDescent="0.2">
      <c r="A52" s="198"/>
      <c r="B52" s="219">
        <v>905234</v>
      </c>
      <c r="C52" s="178">
        <v>210215</v>
      </c>
      <c r="D52" s="140">
        <v>1991944</v>
      </c>
      <c r="E52" s="182">
        <v>36025</v>
      </c>
      <c r="F52" s="75"/>
      <c r="G52" s="48">
        <f>B52/C56</f>
        <v>3.1127058410901625</v>
      </c>
      <c r="H52" s="172">
        <f>C52/C56</f>
        <v>0.72283791636722494</v>
      </c>
      <c r="I52" s="172">
        <f>D52/C56</f>
        <v>6.8494286824450947</v>
      </c>
      <c r="J52" s="159">
        <f>E52/C56</f>
        <v>0.1238742998222262</v>
      </c>
      <c r="M52" s="51">
        <v>4117972</v>
      </c>
      <c r="N52" s="174">
        <v>1410312</v>
      </c>
      <c r="O52" s="52">
        <v>2616952</v>
      </c>
      <c r="P52" s="164">
        <v>1675770</v>
      </c>
      <c r="R52" s="48">
        <f>M52/N56</f>
        <v>0.93819932550042195</v>
      </c>
      <c r="S52" s="172">
        <f>N52/N56</f>
        <v>0.32131198734356403</v>
      </c>
      <c r="T52" s="49">
        <f>O52/N56</f>
        <v>0.59622129564430748</v>
      </c>
      <c r="U52" s="159">
        <f>P52/N56</f>
        <v>0.38179139724452771</v>
      </c>
      <c r="V52" s="54"/>
      <c r="W52" s="48">
        <f t="shared" si="5"/>
        <v>3.317744701457646</v>
      </c>
      <c r="X52" s="172">
        <f t="shared" si="5"/>
        <v>2.2496450329888495</v>
      </c>
      <c r="Y52" s="49">
        <f t="shared" si="5"/>
        <v>11.488064469490727</v>
      </c>
      <c r="Z52" s="159">
        <f t="shared" si="5"/>
        <v>0.32445545058441388</v>
      </c>
    </row>
    <row r="53" spans="1:26" s="39" customFormat="1" x14ac:dyDescent="0.2">
      <c r="A53" s="198"/>
      <c r="B53" s="180">
        <v>391188</v>
      </c>
      <c r="C53" s="140">
        <v>260394</v>
      </c>
      <c r="D53" s="140">
        <v>1225117</v>
      </c>
      <c r="E53" s="182">
        <v>553383</v>
      </c>
      <c r="F53" s="75"/>
      <c r="G53" s="155">
        <f>B53/C56</f>
        <v>1.345125318497072</v>
      </c>
      <c r="H53" s="49">
        <f>C53/C56</f>
        <v>0.8953816635089179</v>
      </c>
      <c r="I53" s="172">
        <f>D53/C56</f>
        <v>4.2126442907788002</v>
      </c>
      <c r="J53" s="159">
        <f>E53/C56</f>
        <v>1.9028433492997363</v>
      </c>
      <c r="M53" s="162">
        <v>4889784</v>
      </c>
      <c r="N53" s="52">
        <v>9616392</v>
      </c>
      <c r="O53" s="52">
        <v>6338128</v>
      </c>
      <c r="P53" s="164">
        <v>11114184</v>
      </c>
      <c r="R53" s="155">
        <f>M53/N56</f>
        <v>1.1140415842173661</v>
      </c>
      <c r="S53" s="49">
        <f>N53/N56</f>
        <v>2.1909067104263102</v>
      </c>
      <c r="T53" s="49">
        <f>O53/N56</f>
        <v>1.4440184184193916</v>
      </c>
      <c r="U53" s="159">
        <f>P53/N56</f>
        <v>2.5321493036590783</v>
      </c>
      <c r="V53" s="54"/>
      <c r="W53" s="155">
        <f t="shared" si="5"/>
        <v>1.2074282841443897</v>
      </c>
      <c r="X53" s="49">
        <f t="shared" si="5"/>
        <v>0.40868087137069065</v>
      </c>
      <c r="Y53" s="49">
        <f t="shared" si="5"/>
        <v>2.9173064810280738</v>
      </c>
      <c r="Z53" s="159">
        <f t="shared" si="5"/>
        <v>0.7514735985552019</v>
      </c>
    </row>
    <row r="54" spans="1:26" s="39" customFormat="1" x14ac:dyDescent="0.2">
      <c r="A54" s="198"/>
      <c r="B54" s="219">
        <v>1479584</v>
      </c>
      <c r="C54" s="140" t="s">
        <v>3</v>
      </c>
      <c r="D54" s="140">
        <v>1912262</v>
      </c>
      <c r="E54" s="182">
        <v>910796</v>
      </c>
      <c r="F54" s="75"/>
      <c r="G54" s="214">
        <v>5.0876460000000003</v>
      </c>
      <c r="H54" s="49"/>
      <c r="I54" s="172">
        <f>D54/C56</f>
        <v>6.5754369556321972</v>
      </c>
      <c r="J54" s="159">
        <f>E54/C56</f>
        <v>3.1318311389558455</v>
      </c>
      <c r="M54" s="51">
        <v>2959392</v>
      </c>
      <c r="N54" s="52"/>
      <c r="O54" s="52">
        <v>4983496</v>
      </c>
      <c r="P54" s="164">
        <v>1507032</v>
      </c>
      <c r="R54" s="48">
        <f>M54/N56</f>
        <v>0.67423954759559923</v>
      </c>
      <c r="S54" s="49"/>
      <c r="T54" s="49">
        <f>O54/N56</f>
        <v>1.1353920293372688</v>
      </c>
      <c r="U54" s="159">
        <f>P54/N56</f>
        <v>0.34334774639253302</v>
      </c>
      <c r="V54" s="54"/>
      <c r="W54" s="48">
        <f>G54/R54</f>
        <v>7.5457543511694292</v>
      </c>
      <c r="X54" s="49"/>
      <c r="Y54" s="49">
        <f>I54/T54</f>
        <v>5.7913361955432228</v>
      </c>
      <c r="Z54" s="159">
        <f>J54/U54</f>
        <v>9.1214553520772874</v>
      </c>
    </row>
    <row r="55" spans="1:26" s="39" customFormat="1" ht="17" thickBot="1" x14ac:dyDescent="0.25">
      <c r="A55" s="199"/>
      <c r="B55" s="220"/>
      <c r="C55" s="216"/>
      <c r="D55" s="216">
        <v>474041</v>
      </c>
      <c r="E55" s="183">
        <v>483475</v>
      </c>
      <c r="F55" s="75"/>
      <c r="G55" s="56"/>
      <c r="H55" s="57"/>
      <c r="I55" s="57">
        <f>D55/C56</f>
        <v>1.6300207345462299</v>
      </c>
      <c r="J55" s="160">
        <f>E55/C56</f>
        <v>1.6624601556294465</v>
      </c>
      <c r="M55" s="85"/>
      <c r="N55" s="208"/>
      <c r="O55" s="208">
        <v>3413824</v>
      </c>
      <c r="P55" s="166">
        <v>2366649</v>
      </c>
      <c r="R55" s="56"/>
      <c r="S55" s="57"/>
      <c r="T55" s="57">
        <f>O55/N56</f>
        <v>0.77777298490061431</v>
      </c>
      <c r="U55" s="160">
        <f>P55/N56</f>
        <v>0.53919465588795845</v>
      </c>
      <c r="V55" s="54"/>
      <c r="W55" s="56"/>
      <c r="X55" s="57"/>
      <c r="Y55" s="57">
        <f>I55/T55</f>
        <v>2.0957538590190525</v>
      </c>
      <c r="Z55" s="160">
        <f>J55/U55</f>
        <v>3.0832281764582179</v>
      </c>
    </row>
    <row r="56" spans="1:26" s="39" customFormat="1" ht="17" thickBot="1" x14ac:dyDescent="0.25">
      <c r="A56" s="200" t="s">
        <v>16</v>
      </c>
      <c r="B56" s="221"/>
      <c r="C56" s="209">
        <f>AVERAGE(C51:C53)</f>
        <v>290819</v>
      </c>
      <c r="D56" s="217"/>
      <c r="E56" s="218"/>
      <c r="F56" s="75"/>
      <c r="G56" s="64"/>
      <c r="H56" s="64"/>
      <c r="I56" s="64"/>
      <c r="J56" s="64"/>
      <c r="L56" s="76" t="s">
        <v>16</v>
      </c>
      <c r="M56" s="89"/>
      <c r="N56" s="209">
        <f>AVERAGE(N51:N53)</f>
        <v>4389229.333333333</v>
      </c>
      <c r="O56" s="209"/>
      <c r="P56" s="90"/>
      <c r="R56" s="64"/>
      <c r="S56" s="64"/>
      <c r="T56" s="64"/>
      <c r="U56" s="64"/>
      <c r="W56" s="64"/>
      <c r="X56" s="64"/>
      <c r="Y56" s="64"/>
      <c r="Z56" s="64"/>
    </row>
    <row r="57" spans="1:26" s="70" customFormat="1" ht="17" thickBot="1" x14ac:dyDescent="0.25">
      <c r="A57" s="77"/>
      <c r="B57" s="1"/>
      <c r="C57" s="71"/>
      <c r="D57" s="1"/>
      <c r="E57" s="1"/>
      <c r="F57" s="43"/>
      <c r="G57" s="78"/>
      <c r="H57" s="78"/>
      <c r="I57" s="78"/>
      <c r="J57" s="78"/>
      <c r="L57" s="77"/>
      <c r="M57" s="71"/>
      <c r="N57" s="71"/>
      <c r="O57" s="71"/>
      <c r="P57" s="71"/>
      <c r="R57" s="78"/>
      <c r="S57" s="78"/>
      <c r="T57" s="78"/>
      <c r="U57" s="78"/>
      <c r="W57" s="78"/>
      <c r="X57" s="78"/>
      <c r="Y57" s="78"/>
      <c r="Z57" s="78"/>
    </row>
    <row r="58" spans="1:26" s="32" customFormat="1" ht="19" thickBot="1" x14ac:dyDescent="0.25">
      <c r="A58" s="201" t="s">
        <v>11</v>
      </c>
      <c r="B58" s="91" t="s">
        <v>0</v>
      </c>
      <c r="C58" s="30" t="s">
        <v>14</v>
      </c>
      <c r="D58" s="30" t="s">
        <v>1</v>
      </c>
      <c r="E58" s="31" t="s">
        <v>15</v>
      </c>
      <c r="F58" s="72"/>
      <c r="G58" s="33" t="s">
        <v>0</v>
      </c>
      <c r="H58" s="34" t="s">
        <v>14</v>
      </c>
      <c r="I58" s="34" t="s">
        <v>1</v>
      </c>
      <c r="J58" s="35" t="s">
        <v>15</v>
      </c>
      <c r="M58" s="33" t="s">
        <v>0</v>
      </c>
      <c r="N58" s="34" t="s">
        <v>14</v>
      </c>
      <c r="O58" s="34" t="s">
        <v>1</v>
      </c>
      <c r="P58" s="35" t="s">
        <v>15</v>
      </c>
      <c r="R58" s="33" t="s">
        <v>0</v>
      </c>
      <c r="S58" s="34" t="s">
        <v>14</v>
      </c>
      <c r="T58" s="34" t="s">
        <v>1</v>
      </c>
      <c r="U58" s="35" t="s">
        <v>15</v>
      </c>
      <c r="W58" s="33" t="s">
        <v>0</v>
      </c>
      <c r="X58" s="34" t="s">
        <v>14</v>
      </c>
      <c r="Y58" s="34" t="s">
        <v>1</v>
      </c>
      <c r="Z58" s="35" t="s">
        <v>15</v>
      </c>
    </row>
    <row r="59" spans="1:26" s="39" customFormat="1" x14ac:dyDescent="0.2">
      <c r="A59" s="202"/>
      <c r="B59" s="176">
        <v>790275</v>
      </c>
      <c r="C59" s="175">
        <v>316023</v>
      </c>
      <c r="D59" s="210">
        <v>1920263</v>
      </c>
      <c r="E59" s="113">
        <v>873234</v>
      </c>
      <c r="F59" s="75"/>
      <c r="G59" s="154">
        <f>B59/C64</f>
        <v>1.9577350694134783</v>
      </c>
      <c r="H59" s="171">
        <f>C59/C64</f>
        <v>0.78287850411724491</v>
      </c>
      <c r="I59" s="171">
        <f>D59/C64</f>
        <v>4.7570354846061615</v>
      </c>
      <c r="J59" s="102">
        <f>E59/C64</f>
        <v>2.163248015696067</v>
      </c>
      <c r="M59" s="161">
        <v>70365</v>
      </c>
      <c r="N59" s="173">
        <v>50746</v>
      </c>
      <c r="O59" s="45">
        <v>18606</v>
      </c>
      <c r="P59" s="105">
        <v>6226</v>
      </c>
      <c r="R59" s="154">
        <f>M59/N64</f>
        <v>1.4850471694794825</v>
      </c>
      <c r="S59" s="171">
        <f>N59/N64</f>
        <v>1.0709898907469029</v>
      </c>
      <c r="T59" s="41">
        <f>O59/N64</f>
        <v>0.39267800234968026</v>
      </c>
      <c r="U59" s="102">
        <f>P59/N64</f>
        <v>0.13139918535037673</v>
      </c>
      <c r="V59" s="54"/>
      <c r="W59" s="154">
        <f t="shared" ref="W59:Z61" si="6">G59/R59</f>
        <v>1.3182982397115881</v>
      </c>
      <c r="X59" s="171">
        <f t="shared" si="6"/>
        <v>0.73098589527420232</v>
      </c>
      <c r="Y59" s="41">
        <f t="shared" si="6"/>
        <v>12.114341664522414</v>
      </c>
      <c r="Z59" s="102">
        <f t="shared" si="6"/>
        <v>16.463176768773359</v>
      </c>
    </row>
    <row r="60" spans="1:26" s="39" customFormat="1" x14ac:dyDescent="0.2">
      <c r="A60" s="198"/>
      <c r="B60" s="162">
        <v>1618410</v>
      </c>
      <c r="C60" s="174">
        <v>504101</v>
      </c>
      <c r="D60" s="52">
        <v>2173619</v>
      </c>
      <c r="E60" s="114">
        <v>96597</v>
      </c>
      <c r="F60" s="75"/>
      <c r="G60" s="155">
        <f>B60/C64</f>
        <v>4.0092600850203635</v>
      </c>
      <c r="H60" s="172">
        <f>C60/C64</f>
        <v>1.248800994876978</v>
      </c>
      <c r="I60" s="172">
        <f>D60/C64</f>
        <v>5.3846700754085042</v>
      </c>
      <c r="J60" s="115">
        <f>E60/C64</f>
        <v>0.23929813609203604</v>
      </c>
      <c r="M60" s="162">
        <v>11776</v>
      </c>
      <c r="N60" s="174">
        <v>73545</v>
      </c>
      <c r="O60" s="52">
        <v>49710</v>
      </c>
      <c r="P60" s="114">
        <v>5549</v>
      </c>
      <c r="R60" s="155">
        <f>M60/N64</f>
        <v>0.2485314498371404</v>
      </c>
      <c r="S60" s="172">
        <f>N60/N64</f>
        <v>1.55216079129352</v>
      </c>
      <c r="T60" s="49">
        <f>O60/N64</f>
        <v>1.0491252013760402</v>
      </c>
      <c r="U60" s="115">
        <f>P60/N64</f>
        <v>0.11711115957424356</v>
      </c>
      <c r="V60" s="54"/>
      <c r="W60" s="155">
        <f t="shared" si="6"/>
        <v>16.131801780609987</v>
      </c>
      <c r="X60" s="172">
        <f t="shared" si="6"/>
        <v>0.80455646211515763</v>
      </c>
      <c r="Y60" s="49">
        <f t="shared" si="6"/>
        <v>5.1325333414409764</v>
      </c>
      <c r="Z60" s="115">
        <f t="shared" si="6"/>
        <v>2.0433418724739982</v>
      </c>
    </row>
    <row r="61" spans="1:26" s="39" customFormat="1" x14ac:dyDescent="0.2">
      <c r="A61" s="198"/>
      <c r="B61" s="51">
        <v>911582</v>
      </c>
      <c r="C61" s="52">
        <v>390880</v>
      </c>
      <c r="D61" s="52">
        <v>1130750</v>
      </c>
      <c r="E61" s="114">
        <v>781392</v>
      </c>
      <c r="F61" s="75"/>
      <c r="G61" s="48">
        <f>B61/C64</f>
        <v>2.2582468761457437</v>
      </c>
      <c r="H61" s="49">
        <f>C61/C64</f>
        <v>0.96832050100577705</v>
      </c>
      <c r="I61" s="49">
        <f>D61/C64</f>
        <v>2.8011881050764491</v>
      </c>
      <c r="J61" s="115">
        <f>E61/C64</f>
        <v>1.9357293617527276</v>
      </c>
      <c r="M61" s="51">
        <v>24497</v>
      </c>
      <c r="N61" s="52">
        <v>17856</v>
      </c>
      <c r="O61" s="52">
        <v>8750</v>
      </c>
      <c r="P61" s="114">
        <v>32184</v>
      </c>
      <c r="R61" s="48">
        <f>M61/N64</f>
        <v>0.51700704200581082</v>
      </c>
      <c r="S61" s="49">
        <f>N61/N64</f>
        <v>0.37684931795957705</v>
      </c>
      <c r="T61" s="49">
        <f>O61/N64</f>
        <v>0.18466798455120403</v>
      </c>
      <c r="U61" s="115">
        <f>P61/N64</f>
        <v>0.67924050454810858</v>
      </c>
      <c r="V61" s="54"/>
      <c r="W61" s="48">
        <f t="shared" si="6"/>
        <v>4.3679228572680886</v>
      </c>
      <c r="X61" s="49">
        <f t="shared" si="6"/>
        <v>2.5695163951700306</v>
      </c>
      <c r="Y61" s="49">
        <f t="shared" si="6"/>
        <v>15.168780402754363</v>
      </c>
      <c r="Z61" s="115">
        <f t="shared" si="6"/>
        <v>2.8498438311486556</v>
      </c>
    </row>
    <row r="62" spans="1:26" s="39" customFormat="1" x14ac:dyDescent="0.2">
      <c r="A62" s="198"/>
      <c r="B62" s="51"/>
      <c r="C62" s="52"/>
      <c r="D62" s="52">
        <v>2305674</v>
      </c>
      <c r="E62" s="164">
        <v>496249</v>
      </c>
      <c r="F62" s="75"/>
      <c r="G62" s="48"/>
      <c r="H62" s="49"/>
      <c r="I62" s="49">
        <f>D62/C64</f>
        <v>5.7118077231784534</v>
      </c>
      <c r="J62" s="159">
        <f>E62/C64</f>
        <v>1.2293493663109287</v>
      </c>
      <c r="M62" s="51"/>
      <c r="N62" s="52"/>
      <c r="O62" s="52">
        <v>14910</v>
      </c>
      <c r="P62" s="164">
        <v>10332</v>
      </c>
      <c r="R62" s="48"/>
      <c r="S62" s="49"/>
      <c r="T62" s="49">
        <f>O62/N64</f>
        <v>0.31467424567525165</v>
      </c>
      <c r="U62" s="159">
        <f>P62/N64</f>
        <v>0.21805595615806173</v>
      </c>
      <c r="V62" s="54"/>
      <c r="W62" s="48"/>
      <c r="X62" s="49"/>
      <c r="Y62" s="49">
        <f>I62/T62</f>
        <v>18.151494129815507</v>
      </c>
      <c r="Z62" s="159">
        <f>J62/U62</f>
        <v>5.6377701759259127</v>
      </c>
    </row>
    <row r="63" spans="1:26" s="39" customFormat="1" ht="17" thickBot="1" x14ac:dyDescent="0.25">
      <c r="A63" s="199"/>
      <c r="B63" s="85"/>
      <c r="C63" s="208"/>
      <c r="D63" s="208">
        <v>1759789</v>
      </c>
      <c r="E63" s="116">
        <v>1370582</v>
      </c>
      <c r="F63" s="75"/>
      <c r="G63" s="56"/>
      <c r="H63" s="57"/>
      <c r="I63" s="193">
        <f>D63/C64</f>
        <v>4.3594959223916687</v>
      </c>
      <c r="J63" s="117">
        <f>E63/C64</f>
        <v>3.3953199163669154</v>
      </c>
      <c r="M63" s="85"/>
      <c r="N63" s="208"/>
      <c r="O63" s="208">
        <v>6222</v>
      </c>
      <c r="P63" s="116">
        <v>5622</v>
      </c>
      <c r="R63" s="56"/>
      <c r="S63" s="57"/>
      <c r="T63" s="57">
        <f>O63/N64</f>
        <v>0.13131476570029615</v>
      </c>
      <c r="U63" s="117">
        <f>P63/N64</f>
        <v>0.1186518181882136</v>
      </c>
      <c r="V63" s="54"/>
      <c r="W63" s="56"/>
      <c r="X63" s="57"/>
      <c r="Y63" s="57">
        <f>I63/T63</f>
        <v>33.198824969474373</v>
      </c>
      <c r="Z63" s="117">
        <f>J63/U63</f>
        <v>28.61582711679165</v>
      </c>
    </row>
    <row r="64" spans="1:26" s="39" customFormat="1" ht="17" thickBot="1" x14ac:dyDescent="0.25">
      <c r="A64" s="200" t="s">
        <v>16</v>
      </c>
      <c r="B64" s="89"/>
      <c r="C64" s="209">
        <f>AVERAGE(C59:C61)</f>
        <v>403668</v>
      </c>
      <c r="D64" s="209"/>
      <c r="E64" s="90"/>
      <c r="F64" s="75"/>
      <c r="G64" s="64"/>
      <c r="H64" s="64"/>
      <c r="I64" s="64"/>
      <c r="J64" s="64"/>
      <c r="L64" s="76" t="s">
        <v>16</v>
      </c>
      <c r="M64" s="89"/>
      <c r="N64" s="209">
        <f>AVERAGE(N59:N61)</f>
        <v>47382.333333333336</v>
      </c>
      <c r="O64" s="209"/>
      <c r="P64" s="90"/>
      <c r="R64" s="64"/>
      <c r="S64" s="64"/>
      <c r="T64" s="64"/>
      <c r="U64" s="64"/>
      <c r="W64" s="64"/>
      <c r="X64" s="64"/>
      <c r="Y64" s="64"/>
      <c r="Z64" s="64"/>
    </row>
    <row r="65" spans="1:26" s="70" customFormat="1" ht="17" thickBot="1" x14ac:dyDescent="0.25">
      <c r="A65" s="77"/>
      <c r="B65" s="71"/>
      <c r="C65" s="71"/>
      <c r="D65" s="71"/>
      <c r="E65" s="71"/>
      <c r="F65" s="43"/>
      <c r="G65" s="78"/>
      <c r="H65" s="78"/>
      <c r="I65" s="78"/>
      <c r="J65" s="78"/>
      <c r="L65" s="77"/>
      <c r="M65" s="71"/>
      <c r="N65" s="71"/>
      <c r="O65" s="71"/>
      <c r="P65" s="71"/>
      <c r="R65" s="78"/>
      <c r="S65" s="78"/>
      <c r="T65" s="78"/>
      <c r="U65" s="78"/>
      <c r="W65" s="78"/>
      <c r="X65" s="78"/>
      <c r="Y65" s="78"/>
      <c r="Z65" s="78"/>
    </row>
    <row r="66" spans="1:26" s="32" customFormat="1" ht="19" thickBot="1" x14ac:dyDescent="0.25">
      <c r="A66" s="201" t="s">
        <v>12</v>
      </c>
      <c r="B66" s="33" t="s">
        <v>0</v>
      </c>
      <c r="C66" s="34" t="s">
        <v>14</v>
      </c>
      <c r="D66" s="35" t="s">
        <v>1</v>
      </c>
      <c r="E66" s="72"/>
      <c r="F66" s="72"/>
      <c r="G66" s="33" t="s">
        <v>0</v>
      </c>
      <c r="H66" s="34" t="s">
        <v>14</v>
      </c>
      <c r="I66" s="35" t="s">
        <v>1</v>
      </c>
      <c r="M66" s="33" t="s">
        <v>0</v>
      </c>
      <c r="N66" s="34" t="s">
        <v>14</v>
      </c>
      <c r="O66" s="35" t="s">
        <v>1</v>
      </c>
      <c r="P66" s="72"/>
      <c r="R66" s="33" t="s">
        <v>0</v>
      </c>
      <c r="S66" s="34" t="s">
        <v>14</v>
      </c>
      <c r="T66" s="35" t="s">
        <v>1</v>
      </c>
      <c r="U66" s="72"/>
      <c r="W66" s="33" t="s">
        <v>0</v>
      </c>
      <c r="X66" s="34" t="s">
        <v>14</v>
      </c>
      <c r="Y66" s="35" t="s">
        <v>1</v>
      </c>
      <c r="Z66" s="72"/>
    </row>
    <row r="67" spans="1:26" s="39" customFormat="1" x14ac:dyDescent="0.2">
      <c r="A67" s="202"/>
      <c r="B67" s="103">
        <v>60953647</v>
      </c>
      <c r="C67" s="45">
        <v>4493278</v>
      </c>
      <c r="D67" s="46">
        <v>14085420</v>
      </c>
      <c r="E67" s="75"/>
      <c r="F67" s="75"/>
      <c r="G67" s="100">
        <f>B67/C73</f>
        <v>24.222628601993865</v>
      </c>
      <c r="H67" s="41">
        <f>C67/C73</f>
        <v>1.7856028237245558</v>
      </c>
      <c r="I67" s="158">
        <f>D67/C73</f>
        <v>5.5974648631458663</v>
      </c>
      <c r="M67" s="103">
        <v>394888</v>
      </c>
      <c r="N67" s="45">
        <v>679736</v>
      </c>
      <c r="O67" s="46">
        <v>169910</v>
      </c>
      <c r="P67" s="75"/>
      <c r="R67" s="100">
        <f>M67/N73</f>
        <v>0.71814400779816434</v>
      </c>
      <c r="S67" s="41">
        <f>N67/N73</f>
        <v>1.2361690790418878</v>
      </c>
      <c r="T67" s="42">
        <f>O67/N73</f>
        <v>0.30899862331847533</v>
      </c>
      <c r="U67" s="54"/>
      <c r="V67" s="54"/>
      <c r="W67" s="100">
        <f t="shared" ref="W67:Y70" si="7">G67/R67</f>
        <v>33.729486480379684</v>
      </c>
      <c r="X67" s="41">
        <f t="shared" si="7"/>
        <v>1.4444648826748807</v>
      </c>
      <c r="Y67" s="42">
        <f t="shared" si="7"/>
        <v>18.114853726635321</v>
      </c>
      <c r="Z67" s="64"/>
    </row>
    <row r="68" spans="1:26" s="39" customFormat="1" x14ac:dyDescent="0.2">
      <c r="A68" s="198"/>
      <c r="B68" s="94">
        <v>5699135</v>
      </c>
      <c r="C68" s="52">
        <v>716150</v>
      </c>
      <c r="D68" s="53">
        <v>14597883</v>
      </c>
      <c r="E68" s="75"/>
      <c r="F68" s="75"/>
      <c r="G68" s="82">
        <f>B68/C73</f>
        <v>2.2648034572504629</v>
      </c>
      <c r="H68" s="49">
        <f>C68/C73</f>
        <v>0.28459388940776437</v>
      </c>
      <c r="I68" s="50">
        <f>D68/C73</f>
        <v>5.8011147107302703</v>
      </c>
      <c r="M68" s="94">
        <v>253245</v>
      </c>
      <c r="N68" s="52">
        <v>420010</v>
      </c>
      <c r="O68" s="53">
        <v>115790</v>
      </c>
      <c r="P68" s="75"/>
      <c r="R68" s="82">
        <f>M68/N73</f>
        <v>0.46055180014294211</v>
      </c>
      <c r="S68" s="49">
        <f>N68/N73</f>
        <v>0.76383092095811211</v>
      </c>
      <c r="T68" s="50">
        <f>O68/N73</f>
        <v>0.21057589661612772</v>
      </c>
      <c r="U68" s="54"/>
      <c r="V68" s="54"/>
      <c r="W68" s="82">
        <f t="shared" si="7"/>
        <v>4.9175868090137369</v>
      </c>
      <c r="X68" s="49">
        <f t="shared" si="7"/>
        <v>0.37258754732105337</v>
      </c>
      <c r="Y68" s="50">
        <f t="shared" si="7"/>
        <v>27.548806886029762</v>
      </c>
      <c r="Z68" s="64"/>
    </row>
    <row r="69" spans="1:26" s="39" customFormat="1" x14ac:dyDescent="0.2">
      <c r="A69" s="198"/>
      <c r="B69" s="162">
        <v>34970187</v>
      </c>
      <c r="C69" s="97">
        <v>811091</v>
      </c>
      <c r="D69" s="53">
        <v>20833201</v>
      </c>
      <c r="E69" s="75"/>
      <c r="F69" s="75"/>
      <c r="G69" s="155">
        <f>B69/C73</f>
        <v>13.896951101929538</v>
      </c>
      <c r="H69" s="96">
        <f>C69/C73</f>
        <v>0.32232289653512952</v>
      </c>
      <c r="I69" s="159">
        <f>D69/C73</f>
        <v>8.2789942070847253</v>
      </c>
      <c r="M69" s="162">
        <v>798408</v>
      </c>
      <c r="N69" s="97">
        <v>359542</v>
      </c>
      <c r="O69" s="53">
        <v>534712</v>
      </c>
      <c r="P69" s="75"/>
      <c r="R69" s="155">
        <f>M69/N73</f>
        <v>1.4519861859011081</v>
      </c>
      <c r="S69" s="96">
        <f>N69/N73</f>
        <v>0.65386371034766211</v>
      </c>
      <c r="T69" s="50">
        <f>O69/N73</f>
        <v>0.97242817887039368</v>
      </c>
      <c r="U69" s="54"/>
      <c r="V69" s="54"/>
      <c r="W69" s="155">
        <f t="shared" si="7"/>
        <v>9.5709940196883068</v>
      </c>
      <c r="X69" s="96">
        <f t="shared" si="7"/>
        <v>0.49295119370327045</v>
      </c>
      <c r="Y69" s="50">
        <f t="shared" si="7"/>
        <v>8.5137333398769801</v>
      </c>
      <c r="Z69" s="64"/>
    </row>
    <row r="70" spans="1:26" s="39" customFormat="1" x14ac:dyDescent="0.2">
      <c r="A70" s="198"/>
      <c r="B70" s="51">
        <v>22456067</v>
      </c>
      <c r="C70" s="97">
        <v>4045052</v>
      </c>
      <c r="D70" s="53">
        <v>31920211</v>
      </c>
      <c r="E70" s="75"/>
      <c r="F70" s="75"/>
      <c r="G70" s="48">
        <f>B70/C73</f>
        <v>8.923911817819377</v>
      </c>
      <c r="H70" s="96">
        <f>C70/C73</f>
        <v>1.6074803903325505</v>
      </c>
      <c r="I70" s="159">
        <f>D70/C73</f>
        <v>12.684908188517074</v>
      </c>
      <c r="M70" s="51">
        <v>237328</v>
      </c>
      <c r="N70" s="97">
        <v>187111</v>
      </c>
      <c r="O70" s="53">
        <v>505987</v>
      </c>
      <c r="P70" s="75"/>
      <c r="R70" s="48">
        <f>M70/N73</f>
        <v>0.43160511609044272</v>
      </c>
      <c r="S70" s="96">
        <f>N70/N73</f>
        <v>0.3402803920177932</v>
      </c>
      <c r="T70" s="50">
        <f>O70/N73</f>
        <v>0.9201888436057053</v>
      </c>
      <c r="U70" s="54"/>
      <c r="V70" s="54"/>
      <c r="W70" s="48">
        <f t="shared" si="7"/>
        <v>20.676102958773487</v>
      </c>
      <c r="X70" s="96">
        <f t="shared" si="7"/>
        <v>4.7239877114297428</v>
      </c>
      <c r="Y70" s="50">
        <f t="shared" si="7"/>
        <v>13.785114084639426</v>
      </c>
      <c r="Z70" s="64"/>
    </row>
    <row r="71" spans="1:26" s="39" customFormat="1" x14ac:dyDescent="0.2">
      <c r="A71" s="198"/>
      <c r="B71" s="51"/>
      <c r="C71" s="52"/>
      <c r="D71" s="53">
        <v>8175528</v>
      </c>
      <c r="E71" s="75"/>
      <c r="F71" s="75"/>
      <c r="G71" s="48"/>
      <c r="H71" s="49"/>
      <c r="I71" s="159">
        <f>D71/C73</f>
        <v>3.2489077867514919</v>
      </c>
      <c r="M71" s="51"/>
      <c r="N71" s="52"/>
      <c r="O71" s="53">
        <v>378356</v>
      </c>
      <c r="P71" s="75"/>
      <c r="R71" s="48"/>
      <c r="S71" s="49"/>
      <c r="T71" s="50">
        <f>O71/N73</f>
        <v>0.68807888366950187</v>
      </c>
      <c r="U71" s="54"/>
      <c r="V71" s="54"/>
      <c r="W71" s="48"/>
      <c r="X71" s="49"/>
      <c r="Y71" s="50">
        <f>I71/T71</f>
        <v>4.7217083155134398</v>
      </c>
      <c r="Z71" s="64"/>
    </row>
    <row r="72" spans="1:26" s="39" customFormat="1" ht="17" thickBot="1" x14ac:dyDescent="0.25">
      <c r="A72" s="199"/>
      <c r="B72" s="85"/>
      <c r="C72" s="208"/>
      <c r="D72" s="211">
        <v>7551285</v>
      </c>
      <c r="E72" s="75"/>
      <c r="F72" s="75"/>
      <c r="G72" s="56"/>
      <c r="H72" s="57"/>
      <c r="I72" s="58">
        <f>D72/C73</f>
        <v>3.0008372103281573</v>
      </c>
      <c r="M72" s="85"/>
      <c r="N72" s="208"/>
      <c r="O72" s="211">
        <v>331346</v>
      </c>
      <c r="P72" s="75"/>
      <c r="R72" s="56"/>
      <c r="S72" s="57"/>
      <c r="T72" s="58">
        <f>O72/N73</f>
        <v>0.60258641540864888</v>
      </c>
      <c r="U72" s="54"/>
      <c r="V72" s="54"/>
      <c r="W72" s="56"/>
      <c r="X72" s="57"/>
      <c r="Y72" s="58">
        <f>I72/T72</f>
        <v>4.9799284112522102</v>
      </c>
      <c r="Z72" s="64"/>
    </row>
    <row r="73" spans="1:26" s="39" customFormat="1" ht="17" thickBot="1" x14ac:dyDescent="0.25">
      <c r="A73" s="62" t="s">
        <v>16</v>
      </c>
      <c r="B73" s="212"/>
      <c r="C73" s="209">
        <f>AVERAGE(C67:C70)</f>
        <v>2516392.75</v>
      </c>
      <c r="D73" s="90"/>
      <c r="E73" s="75"/>
      <c r="F73" s="75"/>
      <c r="G73" s="54"/>
      <c r="H73" s="54"/>
      <c r="I73" s="54"/>
      <c r="L73" s="76" t="s">
        <v>16</v>
      </c>
      <c r="M73" s="89"/>
      <c r="N73" s="209">
        <f>AVERAGE(N67:N68)</f>
        <v>549873</v>
      </c>
      <c r="O73" s="90"/>
      <c r="P73" s="75"/>
      <c r="R73" s="64"/>
      <c r="S73" s="64"/>
      <c r="T73" s="64"/>
      <c r="U73" s="64"/>
      <c r="W73" s="64"/>
      <c r="X73" s="64"/>
      <c r="Y73" s="64"/>
      <c r="Z73" s="64"/>
    </row>
    <row r="74" spans="1:26" s="70" customFormat="1" ht="17" thickBot="1" x14ac:dyDescent="0.25">
      <c r="A74" s="77"/>
      <c r="B74" s="71"/>
      <c r="C74" s="71"/>
      <c r="D74" s="71"/>
      <c r="E74" s="43"/>
      <c r="F74" s="43"/>
      <c r="G74" s="47"/>
      <c r="H74" s="47"/>
      <c r="I74" s="47"/>
      <c r="L74" s="77"/>
      <c r="M74" s="71"/>
      <c r="N74" s="71"/>
      <c r="O74" s="71"/>
      <c r="P74" s="43"/>
      <c r="R74" s="78"/>
      <c r="S74" s="78"/>
      <c r="T74" s="78"/>
      <c r="U74" s="78"/>
      <c r="W74" s="78"/>
      <c r="X74" s="78"/>
      <c r="Y74" s="78"/>
      <c r="Z74" s="78"/>
    </row>
    <row r="75" spans="1:26" s="32" customFormat="1" ht="19" thickBot="1" x14ac:dyDescent="0.25">
      <c r="A75" s="201" t="s">
        <v>13</v>
      </c>
      <c r="B75" s="36"/>
      <c r="C75" s="33" t="s">
        <v>14</v>
      </c>
      <c r="D75" s="35" t="s">
        <v>1</v>
      </c>
      <c r="E75" s="72"/>
      <c r="F75" s="72"/>
      <c r="H75" s="33" t="s">
        <v>14</v>
      </c>
      <c r="I75" s="35" t="s">
        <v>1</v>
      </c>
      <c r="M75" s="36"/>
      <c r="N75" s="33" t="s">
        <v>14</v>
      </c>
      <c r="O75" s="35" t="s">
        <v>1</v>
      </c>
      <c r="P75" s="72"/>
      <c r="R75" s="72"/>
      <c r="S75" s="33" t="s">
        <v>14</v>
      </c>
      <c r="T75" s="35" t="s">
        <v>1</v>
      </c>
      <c r="U75" s="72"/>
      <c r="W75" s="72"/>
      <c r="X75" s="33" t="s">
        <v>14</v>
      </c>
      <c r="Y75" s="35" t="s">
        <v>1</v>
      </c>
      <c r="Z75" s="72"/>
    </row>
    <row r="76" spans="1:26" s="39" customFormat="1" x14ac:dyDescent="0.2">
      <c r="A76" s="203"/>
      <c r="B76" s="43"/>
      <c r="C76" s="161">
        <v>197425</v>
      </c>
      <c r="D76" s="46">
        <v>2080444</v>
      </c>
      <c r="E76" s="75"/>
      <c r="F76" s="75"/>
      <c r="H76" s="154">
        <f>C76/C83</f>
        <v>0.27392996994366969</v>
      </c>
      <c r="I76" s="42">
        <f>D76/C83</f>
        <v>2.8866453711003568</v>
      </c>
      <c r="M76" s="43"/>
      <c r="N76" s="161">
        <v>5303794</v>
      </c>
      <c r="O76" s="46">
        <v>6574080</v>
      </c>
      <c r="P76" s="75"/>
      <c r="R76" s="75"/>
      <c r="S76" s="154">
        <f>N76/N83</f>
        <v>0.52305619482745969</v>
      </c>
      <c r="T76" s="42">
        <f>O76/N83</f>
        <v>0.64833084944311681</v>
      </c>
      <c r="U76" s="54"/>
      <c r="V76" s="54"/>
      <c r="W76" s="54"/>
      <c r="X76" s="154">
        <f t="shared" ref="X76:Y80" si="8">H76/S76</f>
        <v>0.52371040177438455</v>
      </c>
      <c r="Y76" s="42">
        <f t="shared" si="8"/>
        <v>4.4524263708565437</v>
      </c>
      <c r="Z76" s="75"/>
    </row>
    <row r="77" spans="1:26" s="39" customFormat="1" x14ac:dyDescent="0.2">
      <c r="A77" s="38"/>
      <c r="B77" s="43"/>
      <c r="C77" s="162">
        <v>541028</v>
      </c>
      <c r="D77" s="53">
        <v>1023166</v>
      </c>
      <c r="E77" s="75"/>
      <c r="F77" s="75"/>
      <c r="H77" s="155">
        <f>C77/C83</f>
        <v>0.75068397507247675</v>
      </c>
      <c r="I77" s="50">
        <f>D77/C83</f>
        <v>1.4196572451684677</v>
      </c>
      <c r="M77" s="43"/>
      <c r="N77" s="162">
        <v>6269796</v>
      </c>
      <c r="O77" s="53">
        <v>7086600</v>
      </c>
      <c r="P77" s="75"/>
      <c r="R77" s="75"/>
      <c r="S77" s="155">
        <f>N77/N83</f>
        <v>0.61832258909460425</v>
      </c>
      <c r="T77" s="50">
        <f>O77/N83</f>
        <v>0.69887518826415129</v>
      </c>
      <c r="U77" s="54"/>
      <c r="V77" s="54"/>
      <c r="W77" s="54"/>
      <c r="X77" s="155">
        <f t="shared" si="8"/>
        <v>1.2140652602902415</v>
      </c>
      <c r="Y77" s="50">
        <f t="shared" si="8"/>
        <v>2.0313458955304693</v>
      </c>
      <c r="Z77" s="75"/>
    </row>
    <row r="78" spans="1:26" s="39" customFormat="1" x14ac:dyDescent="0.2">
      <c r="A78" s="38"/>
      <c r="B78" s="43"/>
      <c r="C78" s="162">
        <v>884623</v>
      </c>
      <c r="D78" s="53">
        <v>1665970</v>
      </c>
      <c r="E78" s="75"/>
      <c r="F78" s="75"/>
      <c r="G78" s="118"/>
      <c r="H78" s="155">
        <f>C78/C83</f>
        <v>1.2274268800885344</v>
      </c>
      <c r="I78" s="50">
        <f>D78/C83</f>
        <v>2.3115568546387508</v>
      </c>
      <c r="M78" s="43"/>
      <c r="N78" s="162">
        <v>14746486</v>
      </c>
      <c r="O78" s="53">
        <v>23462162</v>
      </c>
      <c r="P78" s="75"/>
      <c r="R78" s="118"/>
      <c r="S78" s="155">
        <f>N78/N83</f>
        <v>1.4542874127909957</v>
      </c>
      <c r="T78" s="50">
        <f>O78/N83</f>
        <v>2.3138208569460694</v>
      </c>
      <c r="U78" s="54"/>
      <c r="V78" s="54"/>
      <c r="W78" s="54"/>
      <c r="X78" s="155">
        <f t="shared" si="8"/>
        <v>0.84400570980183209</v>
      </c>
      <c r="Y78" s="50">
        <f t="shared" si="8"/>
        <v>0.99902153085857015</v>
      </c>
      <c r="Z78" s="75"/>
    </row>
    <row r="79" spans="1:26" s="39" customFormat="1" x14ac:dyDescent="0.2">
      <c r="A79" s="38"/>
      <c r="B79" s="43"/>
      <c r="C79" s="51">
        <v>1373143</v>
      </c>
      <c r="D79" s="53">
        <v>3039344</v>
      </c>
      <c r="E79" s="75"/>
      <c r="F79" s="75"/>
      <c r="G79" s="118"/>
      <c r="H79" s="48">
        <f>C79/C83</f>
        <v>1.9052552651303556</v>
      </c>
      <c r="I79" s="50">
        <f>D79/C83</f>
        <v>4.2171326355247452</v>
      </c>
      <c r="M79" s="43"/>
      <c r="N79" s="51">
        <v>9178742</v>
      </c>
      <c r="O79" s="53">
        <v>28783864</v>
      </c>
      <c r="P79" s="75"/>
      <c r="R79" s="118"/>
      <c r="S79" s="48">
        <f>N79/N83</f>
        <v>0.90520066650834985</v>
      </c>
      <c r="T79" s="50">
        <f>O79/N83</f>
        <v>2.8386431253308677</v>
      </c>
      <c r="U79" s="54"/>
      <c r="V79" s="54"/>
      <c r="W79" s="54"/>
      <c r="X79" s="48">
        <f t="shared" si="8"/>
        <v>2.1047877400262398</v>
      </c>
      <c r="Y79" s="50">
        <f t="shared" si="8"/>
        <v>1.4856156442818795</v>
      </c>
      <c r="Z79" s="75"/>
    </row>
    <row r="80" spans="1:26" s="39" customFormat="1" x14ac:dyDescent="0.2">
      <c r="A80" s="38"/>
      <c r="B80" s="43"/>
      <c r="C80" s="51">
        <v>607348</v>
      </c>
      <c r="D80" s="53">
        <v>1797549</v>
      </c>
      <c r="E80" s="75"/>
      <c r="F80" s="75"/>
      <c r="G80" s="118"/>
      <c r="H80" s="48">
        <f>C80/C83</f>
        <v>0.84270390976496345</v>
      </c>
      <c r="I80" s="159">
        <f>D80/C83</f>
        <v>2.4941245715703357</v>
      </c>
      <c r="M80" s="43"/>
      <c r="N80" s="51">
        <v>15201222</v>
      </c>
      <c r="O80" s="53">
        <v>19698940</v>
      </c>
      <c r="P80" s="75"/>
      <c r="R80" s="118"/>
      <c r="S80" s="48">
        <f>N80/N83</f>
        <v>1.4991331367785903</v>
      </c>
      <c r="T80" s="50">
        <f>O80/N83</f>
        <v>1.9426947197674795</v>
      </c>
      <c r="U80" s="54"/>
      <c r="V80" s="54"/>
      <c r="W80" s="54"/>
      <c r="X80" s="48">
        <f t="shared" si="8"/>
        <v>0.56212746492670185</v>
      </c>
      <c r="Y80" s="50">
        <f t="shared" si="8"/>
        <v>1.2838479181478686</v>
      </c>
      <c r="Z80" s="75"/>
    </row>
    <row r="81" spans="1:26" s="39" customFormat="1" x14ac:dyDescent="0.2">
      <c r="A81" s="38"/>
      <c r="B81" s="43"/>
      <c r="C81" s="51"/>
      <c r="D81" s="53">
        <v>1035575</v>
      </c>
      <c r="E81" s="75"/>
      <c r="F81" s="75"/>
      <c r="H81" s="48"/>
      <c r="I81" s="50">
        <f>D81/C83</f>
        <v>1.4368749075568734</v>
      </c>
      <c r="M81" s="43"/>
      <c r="N81" s="51"/>
      <c r="O81" s="53">
        <v>9632902</v>
      </c>
      <c r="P81" s="75"/>
      <c r="R81" s="75"/>
      <c r="S81" s="48"/>
      <c r="T81" s="50">
        <f>O81/N83</f>
        <v>0.94998958580703285</v>
      </c>
      <c r="U81" s="54"/>
      <c r="V81" s="54"/>
      <c r="W81" s="54"/>
      <c r="X81" s="48"/>
      <c r="Y81" s="50">
        <f>I81/T81</f>
        <v>1.512516483363576</v>
      </c>
      <c r="Z81" s="75"/>
    </row>
    <row r="82" spans="1:26" s="39" customFormat="1" ht="17" thickBot="1" x14ac:dyDescent="0.25">
      <c r="A82" s="55"/>
      <c r="B82" s="43"/>
      <c r="C82" s="85"/>
      <c r="D82" s="211">
        <v>1040598</v>
      </c>
      <c r="E82" s="75"/>
      <c r="F82" s="75"/>
      <c r="H82" s="56"/>
      <c r="I82" s="160">
        <f>D82/C83</f>
        <v>1.4438443908494001</v>
      </c>
      <c r="M82" s="43"/>
      <c r="N82" s="85"/>
      <c r="O82" s="211">
        <v>5055214</v>
      </c>
      <c r="P82" s="75"/>
      <c r="R82" s="75"/>
      <c r="S82" s="56"/>
      <c r="T82" s="58">
        <f>O82/N83</f>
        <v>0.49854142126909562</v>
      </c>
      <c r="U82" s="54"/>
      <c r="V82" s="54"/>
      <c r="W82" s="54"/>
      <c r="X82" s="56"/>
      <c r="Y82" s="58">
        <f>I82/T82</f>
        <v>2.8961372701468315</v>
      </c>
      <c r="Z82" s="75"/>
    </row>
    <row r="83" spans="1:26" s="39" customFormat="1" ht="17" thickBot="1" x14ac:dyDescent="0.25">
      <c r="A83" s="62" t="s">
        <v>16</v>
      </c>
      <c r="B83" s="213"/>
      <c r="C83" s="89">
        <f>AVERAGE(C76:C80)</f>
        <v>720713.4</v>
      </c>
      <c r="D83" s="90"/>
      <c r="E83" s="75"/>
      <c r="H83" s="74"/>
      <c r="I83" s="64"/>
      <c r="L83" s="65" t="s">
        <v>16</v>
      </c>
      <c r="M83" s="213"/>
      <c r="N83" s="89">
        <f>AVERAGE(N76:N80)</f>
        <v>10140008</v>
      </c>
      <c r="O83" s="90"/>
      <c r="P83" s="75"/>
      <c r="R83" s="75"/>
      <c r="S83" s="64"/>
      <c r="T83" s="64"/>
      <c r="U83" s="75"/>
      <c r="W83" s="75"/>
      <c r="X83" s="78"/>
      <c r="Y83" s="78"/>
      <c r="Z83" s="75"/>
    </row>
    <row r="84" spans="1:26" s="39" customFormat="1" ht="19" thickBot="1" x14ac:dyDescent="0.25">
      <c r="B84" s="75"/>
      <c r="C84" s="75"/>
      <c r="D84" s="75"/>
      <c r="E84" s="75"/>
      <c r="F84" s="119" t="s">
        <v>28</v>
      </c>
      <c r="H84" s="74"/>
      <c r="I84" s="74"/>
      <c r="M84" s="75"/>
      <c r="N84" s="75"/>
      <c r="O84" s="75"/>
      <c r="P84" s="75"/>
      <c r="R84" s="75"/>
      <c r="S84" s="75"/>
      <c r="T84" s="75"/>
      <c r="U84" s="75"/>
      <c r="W84" s="75"/>
      <c r="X84" s="75"/>
      <c r="Y84" s="75"/>
      <c r="Z84" s="75"/>
    </row>
    <row r="85" spans="1:26" s="39" customFormat="1" ht="17" thickBot="1" x14ac:dyDescent="0.25">
      <c r="B85" s="75"/>
      <c r="C85" s="75"/>
      <c r="D85" s="75"/>
      <c r="E85" s="75"/>
      <c r="F85" s="120"/>
      <c r="G85" s="257" t="s">
        <v>25</v>
      </c>
      <c r="H85" s="258"/>
      <c r="I85" s="258"/>
      <c r="J85" s="259"/>
      <c r="M85" s="121"/>
      <c r="N85" s="75"/>
      <c r="O85" s="75"/>
      <c r="P85" s="75"/>
      <c r="R85" s="75"/>
      <c r="S85" s="75"/>
      <c r="T85" s="75"/>
      <c r="U85" s="75"/>
      <c r="W85" s="75"/>
      <c r="X85" s="75"/>
      <c r="Y85" s="75"/>
      <c r="Z85" s="75"/>
    </row>
    <row r="86" spans="1:26" s="39" customFormat="1" ht="17" thickBot="1" x14ac:dyDescent="0.25">
      <c r="B86" s="75"/>
      <c r="C86" s="75"/>
      <c r="D86" s="75"/>
      <c r="E86" s="75"/>
      <c r="F86" s="122" t="s">
        <v>2</v>
      </c>
      <c r="G86" s="133" t="s">
        <v>0</v>
      </c>
      <c r="H86" s="134" t="s">
        <v>14</v>
      </c>
      <c r="I86" s="134" t="s">
        <v>1</v>
      </c>
      <c r="J86" s="135" t="s">
        <v>15</v>
      </c>
      <c r="M86" s="121"/>
      <c r="N86" s="75"/>
      <c r="O86" s="75"/>
      <c r="P86" s="75"/>
      <c r="R86" s="75"/>
      <c r="S86" s="75"/>
      <c r="T86" s="75"/>
      <c r="U86" s="75"/>
      <c r="W86" s="75"/>
      <c r="X86" s="75"/>
      <c r="Y86" s="75"/>
      <c r="Z86" s="75"/>
    </row>
    <row r="87" spans="1:26" s="39" customFormat="1" x14ac:dyDescent="0.2">
      <c r="A87" s="54"/>
      <c r="B87" s="75"/>
      <c r="C87" s="75"/>
      <c r="D87" s="75"/>
      <c r="E87" s="75"/>
      <c r="F87" s="123">
        <v>1</v>
      </c>
      <c r="G87" s="156">
        <f t="shared" ref="G87:I89" si="9">G51/G10</f>
        <v>0.88664818800042211</v>
      </c>
      <c r="H87" s="171">
        <f t="shared" si="9"/>
        <v>2.5875356456112586</v>
      </c>
      <c r="I87" s="124">
        <f t="shared" si="9"/>
        <v>2.1866344405824414</v>
      </c>
      <c r="J87" s="158">
        <f t="shared" ref="J87:J89" si="10">J51/J10</f>
        <v>1.5232427513810647</v>
      </c>
      <c r="K87" s="54"/>
      <c r="M87" s="121"/>
      <c r="N87" s="121"/>
      <c r="O87" s="75"/>
      <c r="P87" s="75"/>
      <c r="R87" s="75"/>
      <c r="S87" s="75"/>
      <c r="T87" s="75"/>
      <c r="U87" s="75"/>
      <c r="W87" s="75"/>
      <c r="X87" s="75"/>
      <c r="Y87" s="75"/>
      <c r="Z87" s="75"/>
    </row>
    <row r="88" spans="1:26" s="39" customFormat="1" x14ac:dyDescent="0.2">
      <c r="A88" s="54"/>
      <c r="B88" s="75"/>
      <c r="C88" s="75"/>
      <c r="D88" s="75"/>
      <c r="E88" s="75"/>
      <c r="F88" s="123">
        <v>2</v>
      </c>
      <c r="G88" s="125">
        <f t="shared" si="9"/>
        <v>0.82062290597712628</v>
      </c>
      <c r="H88" s="172">
        <f t="shared" si="9"/>
        <v>0.42028993170079582</v>
      </c>
      <c r="I88" s="172">
        <f t="shared" si="9"/>
        <v>1.0489611280356601</v>
      </c>
      <c r="J88" s="159">
        <f t="shared" si="10"/>
        <v>0.18504140532123758</v>
      </c>
      <c r="K88" s="54"/>
      <c r="M88" s="121"/>
      <c r="N88" s="121"/>
      <c r="O88" s="121"/>
      <c r="P88" s="75"/>
      <c r="R88" s="75"/>
      <c r="S88" s="75"/>
      <c r="T88" s="75"/>
      <c r="U88" s="75"/>
      <c r="W88" s="75"/>
      <c r="X88" s="75"/>
      <c r="Y88" s="75"/>
      <c r="Z88" s="75"/>
    </row>
    <row r="89" spans="1:26" s="39" customFormat="1" x14ac:dyDescent="0.2">
      <c r="A89" s="54"/>
      <c r="B89" s="75"/>
      <c r="C89" s="75"/>
      <c r="D89" s="75"/>
      <c r="E89" s="75"/>
      <c r="F89" s="123">
        <v>3</v>
      </c>
      <c r="G89" s="157">
        <f t="shared" si="9"/>
        <v>0.86428894050706917</v>
      </c>
      <c r="H89" s="126">
        <f t="shared" si="9"/>
        <v>1.2000335595747822</v>
      </c>
      <c r="I89" s="172">
        <f t="shared" si="9"/>
        <v>0.83699770677640217</v>
      </c>
      <c r="J89" s="159">
        <f t="shared" si="10"/>
        <v>0.79915854819361498</v>
      </c>
      <c r="K89" s="54"/>
      <c r="M89" s="121"/>
      <c r="N89" s="75"/>
      <c r="O89" s="121"/>
      <c r="P89" s="75"/>
      <c r="R89" s="75"/>
      <c r="S89" s="75"/>
      <c r="T89" s="75"/>
      <c r="U89" s="75"/>
      <c r="W89" s="75"/>
      <c r="X89" s="75"/>
      <c r="Y89" s="75"/>
      <c r="Z89" s="75"/>
    </row>
    <row r="90" spans="1:26" s="39" customFormat="1" x14ac:dyDescent="0.2">
      <c r="A90" s="54"/>
      <c r="B90" s="75"/>
      <c r="C90" s="75"/>
      <c r="D90" s="75"/>
      <c r="E90" s="75"/>
      <c r="F90" s="123">
        <v>4</v>
      </c>
      <c r="G90" s="125">
        <f>G54/G13</f>
        <v>2.2034898110725756</v>
      </c>
      <c r="H90" s="172">
        <f>H59/H18</f>
        <v>0.97670547210413483</v>
      </c>
      <c r="I90" s="172">
        <f>I54/I13</f>
        <v>1.188801400043737</v>
      </c>
      <c r="J90" s="159">
        <f>J54/J13</f>
        <v>0.94760771771016084</v>
      </c>
      <c r="K90" s="54"/>
      <c r="M90" s="121"/>
      <c r="N90" s="75"/>
      <c r="O90" s="121"/>
      <c r="P90" s="75"/>
      <c r="R90" s="75"/>
      <c r="S90" s="75"/>
      <c r="T90" s="75"/>
      <c r="U90" s="75"/>
      <c r="W90" s="75"/>
      <c r="X90" s="75"/>
      <c r="Y90" s="75"/>
      <c r="Z90" s="75"/>
    </row>
    <row r="91" spans="1:26" s="39" customFormat="1" x14ac:dyDescent="0.2">
      <c r="A91" s="54"/>
      <c r="B91" s="75"/>
      <c r="C91" s="75"/>
      <c r="D91" s="75"/>
      <c r="E91" s="75"/>
      <c r="F91" s="123">
        <v>5</v>
      </c>
      <c r="G91" s="157">
        <f>G59/G18</f>
        <v>0.29452967980994099</v>
      </c>
      <c r="H91" s="172">
        <f>H60/H19</f>
        <v>0.85241336843649418</v>
      </c>
      <c r="I91" s="126">
        <f>I55/I14</f>
        <v>0.87649088373568274</v>
      </c>
      <c r="J91" s="159">
        <f>J55/J14</f>
        <v>1.5848547567690827</v>
      </c>
      <c r="K91" s="54"/>
      <c r="M91" s="121"/>
      <c r="N91" s="121"/>
      <c r="O91" s="121"/>
      <c r="P91" s="75"/>
      <c r="R91" s="75"/>
      <c r="S91" s="75"/>
      <c r="T91" s="75"/>
      <c r="U91" s="75"/>
      <c r="W91" s="75"/>
      <c r="X91" s="75"/>
      <c r="Y91" s="75"/>
      <c r="Z91" s="75"/>
    </row>
    <row r="92" spans="1:26" s="39" customFormat="1" x14ac:dyDescent="0.2">
      <c r="A92" s="54"/>
      <c r="B92" s="75"/>
      <c r="C92" s="75"/>
      <c r="D92" s="75"/>
      <c r="E92" s="75"/>
      <c r="F92" s="123">
        <v>6</v>
      </c>
      <c r="G92" s="157">
        <f>G60/G19</f>
        <v>0.74753745199322419</v>
      </c>
      <c r="H92" s="126">
        <f>H61/H20</f>
        <v>2.0231331325612429</v>
      </c>
      <c r="I92" s="172">
        <f>I59/I18</f>
        <v>1.7363029575660349</v>
      </c>
      <c r="J92" s="159">
        <f>J62/J45</f>
        <v>2.0065629596865091</v>
      </c>
      <c r="K92" s="54"/>
      <c r="M92" s="121"/>
      <c r="N92" s="121"/>
      <c r="O92" s="121"/>
      <c r="P92" s="75"/>
      <c r="R92" s="75"/>
      <c r="S92" s="75"/>
      <c r="T92" s="75"/>
      <c r="U92" s="75"/>
      <c r="W92" s="75"/>
      <c r="X92" s="75"/>
      <c r="Y92" s="75"/>
      <c r="Z92" s="75"/>
    </row>
    <row r="93" spans="1:26" s="39" customFormat="1" x14ac:dyDescent="0.2">
      <c r="B93" s="75"/>
      <c r="C93" s="75"/>
      <c r="D93" s="75"/>
      <c r="E93" s="75"/>
      <c r="F93" s="123">
        <v>7</v>
      </c>
      <c r="G93" s="125">
        <f>G61/G20</f>
        <v>0.44731892118148209</v>
      </c>
      <c r="H93" s="126">
        <f>H67/H21</f>
        <v>1.4230093973533247</v>
      </c>
      <c r="I93" s="172">
        <f>I60/I19</f>
        <v>0.64563814211032777</v>
      </c>
      <c r="J93" s="127"/>
      <c r="M93" s="121"/>
      <c r="N93" s="75"/>
      <c r="O93" s="121"/>
      <c r="P93" s="75"/>
      <c r="R93" s="75"/>
      <c r="S93" s="75"/>
      <c r="T93" s="75"/>
      <c r="U93" s="75"/>
      <c r="W93" s="75"/>
      <c r="X93" s="75"/>
      <c r="Y93" s="75"/>
      <c r="Z93" s="75"/>
    </row>
    <row r="94" spans="1:26" s="39" customFormat="1" x14ac:dyDescent="0.2">
      <c r="A94" s="54"/>
      <c r="B94" s="75"/>
      <c r="C94" s="75"/>
      <c r="D94" s="75"/>
      <c r="E94" s="75"/>
      <c r="F94" s="123">
        <v>8</v>
      </c>
      <c r="G94" s="157">
        <f>G69/G21</f>
        <v>1.6558149285946844</v>
      </c>
      <c r="H94" s="126">
        <f>H68/H26</f>
        <v>0.63910386329081903</v>
      </c>
      <c r="I94" s="126">
        <f>I61/I20</f>
        <v>0.68637436116812844</v>
      </c>
      <c r="J94" s="127"/>
      <c r="K94" s="54"/>
      <c r="M94" s="121"/>
      <c r="N94" s="75"/>
      <c r="O94" s="121"/>
      <c r="P94" s="75"/>
      <c r="R94" s="75"/>
      <c r="S94" s="75"/>
      <c r="T94" s="75"/>
      <c r="U94" s="75"/>
      <c r="W94" s="75"/>
      <c r="X94" s="75"/>
      <c r="Y94" s="75"/>
      <c r="Z94" s="75"/>
    </row>
    <row r="95" spans="1:26" s="39" customFormat="1" x14ac:dyDescent="0.2">
      <c r="A95" s="54"/>
      <c r="B95" s="75"/>
      <c r="C95" s="75"/>
      <c r="D95" s="75"/>
      <c r="E95" s="75"/>
      <c r="F95" s="123">
        <v>9</v>
      </c>
      <c r="G95" s="125">
        <f>G70/G35</f>
        <v>1.1046051634024461</v>
      </c>
      <c r="H95" s="172">
        <f>H76/H27</f>
        <v>0.30247870834383406</v>
      </c>
      <c r="I95" s="126">
        <f>I62/I21</f>
        <v>4.4394161851530054</v>
      </c>
      <c r="J95" s="127"/>
      <c r="K95" s="54"/>
      <c r="M95" s="121"/>
      <c r="N95" s="121"/>
      <c r="O95" s="121"/>
      <c r="P95" s="75"/>
      <c r="R95" s="75"/>
      <c r="S95" s="75"/>
      <c r="T95" s="75"/>
      <c r="U95" s="75"/>
      <c r="W95" s="75"/>
      <c r="X95" s="75"/>
      <c r="Y95" s="75"/>
      <c r="Z95" s="75"/>
    </row>
    <row r="96" spans="1:26" s="39" customFormat="1" x14ac:dyDescent="0.2">
      <c r="A96" s="54"/>
      <c r="B96" s="75"/>
      <c r="C96" s="75"/>
      <c r="D96" s="75"/>
      <c r="E96" s="75"/>
      <c r="F96" s="123">
        <v>10</v>
      </c>
      <c r="G96" s="128"/>
      <c r="H96" s="172">
        <f>H77/H28</f>
        <v>0.85427825422908987</v>
      </c>
      <c r="I96" s="172">
        <f>I63/I22</f>
        <v>0.80705827302689703</v>
      </c>
      <c r="J96" s="127"/>
      <c r="K96" s="54"/>
      <c r="M96" s="121"/>
      <c r="N96" s="121"/>
      <c r="O96" s="121"/>
      <c r="P96" s="75"/>
      <c r="R96" s="75"/>
      <c r="S96" s="75"/>
      <c r="T96" s="75"/>
      <c r="U96" s="75"/>
      <c r="W96" s="75"/>
      <c r="X96" s="75"/>
      <c r="Y96" s="75"/>
      <c r="Z96" s="75"/>
    </row>
    <row r="97" spans="1:26" s="39" customFormat="1" x14ac:dyDescent="0.2">
      <c r="A97" s="54"/>
      <c r="B97" s="75"/>
      <c r="C97" s="75"/>
      <c r="D97" s="75"/>
      <c r="E97" s="75"/>
      <c r="F97" s="123">
        <v>11</v>
      </c>
      <c r="G97" s="128"/>
      <c r="H97" s="172">
        <f>H78/H29</f>
        <v>0.79516693073807732</v>
      </c>
      <c r="I97" s="172">
        <f t="shared" ref="I97:I102" si="11">I67/I26</f>
        <v>2.4315003013469592</v>
      </c>
      <c r="J97" s="127"/>
      <c r="K97" s="54"/>
      <c r="M97" s="121"/>
      <c r="N97" s="75"/>
      <c r="O97" s="121"/>
      <c r="P97" s="75"/>
      <c r="R97" s="75"/>
      <c r="S97" s="75"/>
      <c r="T97" s="75"/>
      <c r="U97" s="75"/>
      <c r="W97" s="75"/>
      <c r="X97" s="75"/>
      <c r="Y97" s="75"/>
      <c r="Z97" s="75"/>
    </row>
    <row r="98" spans="1:26" s="39" customFormat="1" x14ac:dyDescent="0.2">
      <c r="A98" s="54"/>
      <c r="B98" s="75"/>
      <c r="C98" s="75"/>
      <c r="D98" s="75"/>
      <c r="E98" s="75"/>
      <c r="F98" s="123">
        <v>12</v>
      </c>
      <c r="G98" s="128"/>
      <c r="H98" s="126">
        <f>H79/H35</f>
        <v>2.2278738883628701</v>
      </c>
      <c r="I98" s="126">
        <f t="shared" si="11"/>
        <v>4.2506375778825873</v>
      </c>
      <c r="J98" s="127"/>
      <c r="K98" s="54"/>
      <c r="M98" s="121"/>
      <c r="N98" s="75"/>
      <c r="O98" s="121"/>
      <c r="P98" s="75"/>
      <c r="R98" s="75"/>
      <c r="S98" s="75"/>
      <c r="T98" s="75"/>
      <c r="U98" s="75"/>
      <c r="W98" s="75"/>
      <c r="X98" s="75"/>
      <c r="Y98" s="75"/>
      <c r="Z98" s="75"/>
    </row>
    <row r="99" spans="1:26" s="39" customFormat="1" x14ac:dyDescent="0.2">
      <c r="A99" s="54"/>
      <c r="B99" s="75"/>
      <c r="C99" s="75"/>
      <c r="D99" s="75"/>
      <c r="E99" s="75"/>
      <c r="F99" s="123">
        <v>13</v>
      </c>
      <c r="G99" s="128"/>
      <c r="H99" s="126">
        <f>H80/H36</f>
        <v>1.0673265464992996</v>
      </c>
      <c r="I99" s="172">
        <f t="shared" si="11"/>
        <v>2.8985788462408992</v>
      </c>
      <c r="J99" s="127"/>
      <c r="K99" s="54"/>
      <c r="M99" s="121"/>
      <c r="N99" s="121"/>
      <c r="O99" s="121"/>
      <c r="P99" s="75"/>
      <c r="R99" s="75"/>
      <c r="S99" s="75"/>
      <c r="T99" s="75"/>
      <c r="U99" s="75"/>
      <c r="W99" s="75"/>
      <c r="X99" s="75"/>
      <c r="Y99" s="75"/>
      <c r="Z99" s="75"/>
    </row>
    <row r="100" spans="1:26" s="39" customFormat="1" x14ac:dyDescent="0.2">
      <c r="A100" s="54"/>
      <c r="B100" s="75"/>
      <c r="C100" s="75"/>
      <c r="D100" s="75"/>
      <c r="E100" s="75"/>
      <c r="F100" s="123">
        <v>14</v>
      </c>
      <c r="G100" s="128"/>
      <c r="H100" s="126"/>
      <c r="I100" s="172">
        <f t="shared" si="11"/>
        <v>2.7391099687934255</v>
      </c>
      <c r="J100" s="127"/>
      <c r="K100" s="54"/>
      <c r="M100" s="121"/>
      <c r="N100" s="121"/>
      <c r="O100" s="75"/>
      <c r="P100" s="75"/>
      <c r="R100" s="75"/>
      <c r="S100" s="75"/>
      <c r="T100" s="75"/>
      <c r="U100" s="75"/>
      <c r="W100" s="75"/>
      <c r="X100" s="75"/>
      <c r="Y100" s="75"/>
      <c r="Z100" s="75"/>
    </row>
    <row r="101" spans="1:26" s="39" customFormat="1" x14ac:dyDescent="0.2">
      <c r="A101" s="54"/>
      <c r="B101" s="75"/>
      <c r="C101" s="75"/>
      <c r="D101" s="75"/>
      <c r="E101" s="75"/>
      <c r="F101" s="123">
        <v>15</v>
      </c>
      <c r="G101" s="128"/>
      <c r="H101" s="126"/>
      <c r="I101" s="172">
        <f t="shared" si="11"/>
        <v>1.0589861088443573</v>
      </c>
      <c r="J101" s="127"/>
      <c r="K101" s="54"/>
      <c r="M101" s="121"/>
      <c r="N101" s="75"/>
      <c r="O101" s="75"/>
      <c r="P101" s="75"/>
      <c r="R101" s="75"/>
      <c r="S101" s="75"/>
      <c r="T101" s="75"/>
      <c r="U101" s="75"/>
      <c r="W101" s="75"/>
      <c r="X101" s="75"/>
      <c r="Y101" s="75"/>
      <c r="Z101" s="75"/>
    </row>
    <row r="102" spans="1:26" s="39" customFormat="1" x14ac:dyDescent="0.2">
      <c r="A102" s="54"/>
      <c r="B102" s="75"/>
      <c r="C102" s="75"/>
      <c r="D102" s="75"/>
      <c r="E102" s="75"/>
      <c r="F102" s="123">
        <v>16</v>
      </c>
      <c r="G102" s="128"/>
      <c r="H102" s="126"/>
      <c r="I102" s="126">
        <f t="shared" si="11"/>
        <v>1.7327274105895407</v>
      </c>
      <c r="J102" s="127"/>
      <c r="K102" s="54"/>
      <c r="M102" s="75"/>
      <c r="N102" s="121"/>
      <c r="O102" s="75"/>
      <c r="P102" s="75"/>
      <c r="R102" s="75"/>
      <c r="S102" s="75"/>
      <c r="T102" s="75"/>
      <c r="U102" s="75"/>
      <c r="W102" s="75"/>
      <c r="X102" s="75"/>
      <c r="Y102" s="75"/>
      <c r="Z102" s="75"/>
    </row>
    <row r="103" spans="1:26" s="39" customFormat="1" x14ac:dyDescent="0.2">
      <c r="A103" s="54"/>
      <c r="B103" s="75"/>
      <c r="C103" s="75"/>
      <c r="D103" s="75"/>
      <c r="E103" s="75"/>
      <c r="F103" s="123">
        <v>17</v>
      </c>
      <c r="G103" s="128"/>
      <c r="H103" s="126"/>
      <c r="I103" s="126">
        <f t="shared" ref="I103:I108" si="12">I76/I35</f>
        <v>0.87688046460824332</v>
      </c>
      <c r="J103" s="127"/>
      <c r="K103" s="54"/>
      <c r="M103" s="75"/>
      <c r="N103" s="75"/>
      <c r="O103" s="75"/>
      <c r="P103" s="75"/>
      <c r="R103" s="75"/>
      <c r="S103" s="75"/>
      <c r="T103" s="75"/>
      <c r="U103" s="75"/>
      <c r="W103" s="75"/>
      <c r="X103" s="75"/>
      <c r="Y103" s="75"/>
      <c r="Z103" s="75"/>
    </row>
    <row r="104" spans="1:26" s="39" customFormat="1" x14ac:dyDescent="0.2">
      <c r="A104" s="54"/>
      <c r="B104" s="75"/>
      <c r="C104" s="75"/>
      <c r="D104" s="75"/>
      <c r="E104" s="75"/>
      <c r="F104" s="123">
        <v>18</v>
      </c>
      <c r="G104" s="128"/>
      <c r="H104" s="126"/>
      <c r="I104" s="126">
        <f t="shared" si="12"/>
        <v>0.34045486443143186</v>
      </c>
      <c r="J104" s="127"/>
      <c r="K104" s="54"/>
      <c r="M104" s="75"/>
      <c r="N104" s="75"/>
      <c r="O104" s="75"/>
      <c r="P104" s="75"/>
      <c r="R104" s="75"/>
      <c r="S104" s="75"/>
      <c r="T104" s="75"/>
      <c r="U104" s="75"/>
      <c r="W104" s="75"/>
      <c r="X104" s="75"/>
      <c r="Y104" s="75"/>
      <c r="Z104" s="75"/>
    </row>
    <row r="105" spans="1:26" s="39" customFormat="1" x14ac:dyDescent="0.2">
      <c r="A105" s="54"/>
      <c r="B105" s="75"/>
      <c r="C105" s="75"/>
      <c r="D105" s="75"/>
      <c r="E105" s="75"/>
      <c r="F105" s="123">
        <v>19</v>
      </c>
      <c r="G105" s="128"/>
      <c r="H105" s="126"/>
      <c r="I105" s="126">
        <f t="shared" si="12"/>
        <v>0.62602406370932262</v>
      </c>
      <c r="J105" s="127"/>
      <c r="K105" s="54"/>
      <c r="M105" s="75"/>
      <c r="N105" s="75"/>
      <c r="O105" s="75"/>
      <c r="P105" s="75"/>
      <c r="R105" s="75"/>
      <c r="S105" s="75"/>
      <c r="T105" s="75"/>
      <c r="U105" s="75"/>
      <c r="W105" s="75"/>
      <c r="X105" s="75"/>
      <c r="Y105" s="75"/>
      <c r="Z105" s="75"/>
    </row>
    <row r="106" spans="1:26" s="39" customFormat="1" x14ac:dyDescent="0.2">
      <c r="A106" s="54"/>
      <c r="B106" s="75"/>
      <c r="C106" s="75"/>
      <c r="D106" s="75"/>
      <c r="E106" s="75"/>
      <c r="F106" s="123">
        <v>20</v>
      </c>
      <c r="G106" s="128"/>
      <c r="H106" s="126"/>
      <c r="I106" s="126">
        <f t="shared" si="12"/>
        <v>2.1368939552029635</v>
      </c>
      <c r="J106" s="127"/>
      <c r="K106" s="54"/>
      <c r="M106" s="75"/>
      <c r="N106" s="75"/>
      <c r="O106" s="75"/>
      <c r="P106" s="75"/>
      <c r="R106" s="75"/>
      <c r="S106" s="75"/>
      <c r="T106" s="75"/>
      <c r="U106" s="75"/>
      <c r="W106" s="75"/>
      <c r="X106" s="75"/>
      <c r="Y106" s="75"/>
      <c r="Z106" s="75"/>
    </row>
    <row r="107" spans="1:26" s="39" customFormat="1" x14ac:dyDescent="0.2">
      <c r="A107" s="54"/>
      <c r="B107" s="75"/>
      <c r="C107" s="75"/>
      <c r="D107" s="75"/>
      <c r="E107" s="75"/>
      <c r="F107" s="123">
        <v>21</v>
      </c>
      <c r="G107" s="128"/>
      <c r="H107" s="126"/>
      <c r="I107" s="172">
        <f t="shared" si="12"/>
        <v>0.43700745088460241</v>
      </c>
      <c r="J107" s="127"/>
      <c r="K107" s="54"/>
      <c r="M107" s="75"/>
      <c r="N107" s="75"/>
      <c r="O107" s="75"/>
      <c r="P107" s="75"/>
      <c r="R107" s="75"/>
      <c r="S107" s="75"/>
      <c r="T107" s="75"/>
      <c r="U107" s="75"/>
      <c r="W107" s="75"/>
      <c r="X107" s="75"/>
      <c r="Y107" s="75"/>
      <c r="Z107" s="75"/>
    </row>
    <row r="108" spans="1:26" s="39" customFormat="1" x14ac:dyDescent="0.2">
      <c r="A108" s="54"/>
      <c r="B108" s="75"/>
      <c r="C108" s="75"/>
      <c r="D108" s="75"/>
      <c r="E108" s="75"/>
      <c r="F108" s="123">
        <v>22</v>
      </c>
      <c r="G108" s="128"/>
      <c r="H108" s="126"/>
      <c r="I108" s="126">
        <f t="shared" si="12"/>
        <v>0.22283812656112542</v>
      </c>
      <c r="J108" s="127"/>
      <c r="K108" s="54"/>
      <c r="M108" s="75"/>
      <c r="N108" s="75"/>
      <c r="O108" s="75"/>
      <c r="P108" s="75"/>
      <c r="R108" s="75"/>
      <c r="S108" s="75"/>
      <c r="T108" s="75"/>
      <c r="U108" s="75"/>
      <c r="W108" s="75"/>
      <c r="X108" s="75"/>
      <c r="Y108" s="75"/>
      <c r="Z108" s="75"/>
    </row>
    <row r="109" spans="1:26" s="39" customFormat="1" ht="17" thickBot="1" x14ac:dyDescent="0.25">
      <c r="A109" s="54"/>
      <c r="B109" s="75"/>
      <c r="C109" s="75"/>
      <c r="D109" s="75"/>
      <c r="E109" s="75"/>
      <c r="F109" s="129">
        <v>23</v>
      </c>
      <c r="G109" s="130"/>
      <c r="H109" s="131"/>
      <c r="I109" s="193">
        <f>I82/I44</f>
        <v>0.19559522886446282</v>
      </c>
      <c r="J109" s="132"/>
      <c r="K109" s="54"/>
      <c r="M109" s="75"/>
      <c r="N109" s="75"/>
      <c r="O109" s="75"/>
      <c r="P109" s="75"/>
      <c r="R109" s="75"/>
      <c r="S109" s="75"/>
      <c r="T109" s="75"/>
      <c r="U109" s="75"/>
      <c r="W109" s="75"/>
      <c r="X109" s="75"/>
      <c r="Y109" s="75"/>
      <c r="Z109" s="75"/>
    </row>
    <row r="110" spans="1:26" s="39" customFormat="1" x14ac:dyDescent="0.2">
      <c r="A110" s="54"/>
      <c r="B110" s="75"/>
      <c r="C110" s="75"/>
      <c r="D110" s="75"/>
      <c r="E110" s="75"/>
      <c r="K110" s="54"/>
      <c r="M110" s="75"/>
      <c r="N110" s="75"/>
      <c r="O110" s="75"/>
      <c r="P110" s="75"/>
      <c r="R110" s="75"/>
      <c r="S110" s="75"/>
      <c r="T110" s="75"/>
      <c r="U110" s="75"/>
      <c r="W110" s="75"/>
      <c r="X110" s="75"/>
      <c r="Y110" s="75"/>
      <c r="Z110" s="75"/>
    </row>
    <row r="111" spans="1:26" s="39" customFormat="1" x14ac:dyDescent="0.2">
      <c r="A111" s="54"/>
      <c r="B111" s="75"/>
      <c r="C111" s="75"/>
      <c r="D111" s="75"/>
      <c r="E111" s="75"/>
      <c r="K111" s="54"/>
      <c r="M111" s="75"/>
      <c r="N111" s="75"/>
      <c r="O111" s="75"/>
      <c r="P111" s="75"/>
      <c r="R111" s="75"/>
      <c r="S111" s="75"/>
      <c r="T111" s="75"/>
      <c r="U111" s="75"/>
      <c r="W111" s="75"/>
      <c r="X111" s="75"/>
      <c r="Y111" s="75"/>
      <c r="Z111" s="75"/>
    </row>
    <row r="112" spans="1:26" s="39" customFormat="1" x14ac:dyDescent="0.2">
      <c r="A112" s="54"/>
      <c r="B112" s="75"/>
      <c r="C112" s="75"/>
      <c r="D112" s="75"/>
      <c r="E112" s="75"/>
      <c r="K112" s="54"/>
      <c r="M112" s="75"/>
      <c r="N112" s="75"/>
      <c r="O112" s="75"/>
      <c r="P112" s="75"/>
      <c r="R112" s="75"/>
      <c r="S112" s="75"/>
      <c r="T112" s="75"/>
      <c r="U112" s="75"/>
      <c r="W112" s="75"/>
      <c r="X112" s="75"/>
      <c r="Y112" s="75"/>
      <c r="Z112" s="75"/>
    </row>
    <row r="113" spans="1:26" s="39" customFormat="1" x14ac:dyDescent="0.2">
      <c r="A113" s="54"/>
      <c r="B113" s="75"/>
      <c r="C113" s="75"/>
      <c r="D113" s="75"/>
      <c r="E113" s="75"/>
      <c r="K113" s="54"/>
      <c r="M113" s="75"/>
      <c r="N113" s="75"/>
      <c r="O113" s="75"/>
      <c r="P113" s="75"/>
      <c r="R113" s="75"/>
      <c r="S113" s="75"/>
      <c r="T113" s="75"/>
      <c r="U113" s="75"/>
      <c r="W113" s="75"/>
      <c r="X113" s="75"/>
      <c r="Y113" s="75"/>
      <c r="Z113" s="75"/>
    </row>
    <row r="114" spans="1:26" s="39" customFormat="1" x14ac:dyDescent="0.2">
      <c r="A114" s="54"/>
      <c r="B114" s="75"/>
      <c r="C114" s="75"/>
      <c r="D114" s="75"/>
      <c r="E114" s="75"/>
      <c r="K114" s="54"/>
      <c r="M114" s="75"/>
      <c r="N114" s="75"/>
      <c r="O114" s="75"/>
      <c r="P114" s="75"/>
      <c r="R114" s="75"/>
      <c r="S114" s="75"/>
      <c r="T114" s="75"/>
      <c r="U114" s="75"/>
      <c r="W114" s="75"/>
      <c r="X114" s="75"/>
      <c r="Y114" s="75"/>
      <c r="Z114" s="75"/>
    </row>
    <row r="115" spans="1:26" s="39" customFormat="1" x14ac:dyDescent="0.2">
      <c r="A115" s="54"/>
      <c r="B115" s="75"/>
      <c r="C115" s="75"/>
      <c r="D115" s="75"/>
      <c r="E115" s="75"/>
      <c r="K115" s="54"/>
      <c r="M115" s="75"/>
      <c r="N115" s="75"/>
      <c r="O115" s="75"/>
      <c r="P115" s="75"/>
      <c r="R115" s="75"/>
      <c r="S115" s="75"/>
      <c r="T115" s="75"/>
      <c r="U115" s="75"/>
      <c r="W115" s="75"/>
      <c r="X115" s="75"/>
      <c r="Y115" s="75"/>
      <c r="Z115" s="75"/>
    </row>
    <row r="116" spans="1:26" s="39" customFormat="1" x14ac:dyDescent="0.2">
      <c r="A116" s="54"/>
      <c r="B116" s="75"/>
      <c r="C116" s="75"/>
      <c r="D116" s="75"/>
      <c r="E116" s="75"/>
      <c r="K116" s="54"/>
      <c r="M116" s="75"/>
      <c r="N116" s="75"/>
      <c r="O116" s="75"/>
      <c r="P116" s="75"/>
      <c r="R116" s="75"/>
      <c r="S116" s="75"/>
      <c r="T116" s="75"/>
      <c r="U116" s="75"/>
      <c r="W116" s="75"/>
      <c r="X116" s="75"/>
      <c r="Y116" s="75"/>
      <c r="Z116" s="75"/>
    </row>
    <row r="117" spans="1:26" s="39" customFormat="1" x14ac:dyDescent="0.2">
      <c r="B117" s="75"/>
      <c r="C117" s="75"/>
      <c r="D117" s="75"/>
      <c r="E117" s="75"/>
      <c r="M117" s="75"/>
      <c r="N117" s="75"/>
      <c r="O117" s="75"/>
      <c r="P117" s="75"/>
      <c r="R117" s="75"/>
      <c r="S117" s="75"/>
      <c r="T117" s="75"/>
      <c r="U117" s="75"/>
      <c r="W117" s="75"/>
      <c r="X117" s="75"/>
      <c r="Y117" s="75"/>
      <c r="Z117" s="75"/>
    </row>
    <row r="118" spans="1:26" s="39" customFormat="1" x14ac:dyDescent="0.2">
      <c r="B118" s="75"/>
      <c r="C118" s="75"/>
      <c r="D118" s="75"/>
      <c r="E118" s="75"/>
      <c r="M118" s="75"/>
      <c r="N118" s="75"/>
      <c r="O118" s="75"/>
      <c r="P118" s="75"/>
      <c r="R118" s="75"/>
      <c r="S118" s="75"/>
      <c r="T118" s="75"/>
      <c r="U118" s="75"/>
      <c r="W118" s="75"/>
      <c r="X118" s="75"/>
      <c r="Y118" s="75"/>
      <c r="Z118" s="75"/>
    </row>
    <row r="119" spans="1:26" s="39" customFormat="1" x14ac:dyDescent="0.2">
      <c r="B119" s="75"/>
      <c r="C119" s="75"/>
      <c r="D119" s="75"/>
      <c r="E119" s="75"/>
      <c r="M119" s="75"/>
      <c r="N119" s="75"/>
      <c r="O119" s="75"/>
      <c r="P119" s="75"/>
      <c r="R119" s="75"/>
      <c r="S119" s="75"/>
      <c r="T119" s="75"/>
      <c r="U119" s="75"/>
      <c r="W119" s="75"/>
      <c r="X119" s="75"/>
      <c r="Y119" s="75"/>
      <c r="Z119" s="75"/>
    </row>
  </sheetData>
  <mergeCells count="11">
    <mergeCell ref="W8:Z8"/>
    <mergeCell ref="G85:J85"/>
    <mergeCell ref="B8:E8"/>
    <mergeCell ref="M8:P8"/>
    <mergeCell ref="G8:J8"/>
    <mergeCell ref="R8:U8"/>
    <mergeCell ref="W49:Z49"/>
    <mergeCell ref="R49:U49"/>
    <mergeCell ref="M49:P49"/>
    <mergeCell ref="G49:J49"/>
    <mergeCell ref="B49:E49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to use</vt:lpstr>
    </vt:vector>
  </TitlesOfParts>
  <Company>Physiology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z845159</dc:creator>
  <cp:lastModifiedBy>Microsoft Office User</cp:lastModifiedBy>
  <dcterms:created xsi:type="dcterms:W3CDTF">2015-10-28T10:16:07Z</dcterms:created>
  <dcterms:modified xsi:type="dcterms:W3CDTF">2017-04-12T12:26:12Z</dcterms:modified>
</cp:coreProperties>
</file>