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surwilo\Desktop\"/>
    </mc:Choice>
  </mc:AlternateContent>
  <bookViews>
    <workbookView xWindow="0" yWindow="0" windowWidth="21600" windowHeight="9735"/>
  </bookViews>
  <sheets>
    <sheet name="HR, RPE and Affective Response" sheetId="5" r:id="rId1"/>
    <sheet name="Characteristics" sheetId="6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6" i="6" l="1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7" i="6"/>
  <c r="Y36" i="6"/>
  <c r="Y37" i="6"/>
  <c r="Y38" i="6"/>
  <c r="Y39" i="6"/>
  <c r="Y40" i="6"/>
  <c r="Y41" i="6"/>
  <c r="Y42" i="6"/>
  <c r="Y43" i="6"/>
  <c r="Y44" i="6"/>
  <c r="Y45" i="6"/>
  <c r="Y46" i="6"/>
  <c r="Y47" i="6"/>
  <c r="Y48" i="6"/>
  <c r="Y49" i="6"/>
  <c r="Y50" i="6"/>
  <c r="Y51" i="6"/>
  <c r="Y52" i="6"/>
  <c r="Y53" i="6"/>
  <c r="Y54" i="6"/>
  <c r="Y55" i="6"/>
  <c r="Y56" i="6"/>
  <c r="Y57" i="6"/>
  <c r="Y58" i="6"/>
  <c r="Y59" i="6"/>
  <c r="Y60" i="6"/>
  <c r="Y61" i="6"/>
  <c r="Y62" i="6"/>
  <c r="Y63" i="6"/>
  <c r="Y64" i="6"/>
  <c r="Y67" i="6"/>
  <c r="W36" i="6"/>
  <c r="Z36" i="6"/>
  <c r="W37" i="6"/>
  <c r="Z37" i="6"/>
  <c r="W38" i="6"/>
  <c r="Z38" i="6"/>
  <c r="W39" i="6"/>
  <c r="Z39" i="6"/>
  <c r="W40" i="6"/>
  <c r="Z40" i="6"/>
  <c r="W41" i="6"/>
  <c r="Z41" i="6"/>
  <c r="W42" i="6"/>
  <c r="Z42" i="6"/>
  <c r="W43" i="6"/>
  <c r="Z43" i="6"/>
  <c r="W44" i="6"/>
  <c r="Z44" i="6"/>
  <c r="W45" i="6"/>
  <c r="Z45" i="6"/>
  <c r="W46" i="6"/>
  <c r="Z46" i="6"/>
  <c r="W47" i="6"/>
  <c r="Z47" i="6"/>
  <c r="W48" i="6"/>
  <c r="Z48" i="6"/>
  <c r="W49" i="6"/>
  <c r="Z49" i="6"/>
  <c r="W50" i="6"/>
  <c r="Z50" i="6"/>
  <c r="W51" i="6"/>
  <c r="Z51" i="6"/>
  <c r="W52" i="6"/>
  <c r="Z52" i="6"/>
  <c r="W53" i="6"/>
  <c r="Z53" i="6"/>
  <c r="W54" i="6"/>
  <c r="Z54" i="6"/>
  <c r="W55" i="6"/>
  <c r="Z55" i="6"/>
  <c r="W56" i="6"/>
  <c r="Z56" i="6"/>
  <c r="W57" i="6"/>
  <c r="Z57" i="6"/>
  <c r="W58" i="6"/>
  <c r="Z58" i="6"/>
  <c r="W59" i="6"/>
  <c r="Z59" i="6"/>
  <c r="W60" i="6"/>
  <c r="Z60" i="6"/>
  <c r="W61" i="6"/>
  <c r="Z61" i="6"/>
  <c r="W62" i="6"/>
  <c r="Z62" i="6"/>
  <c r="W63" i="6"/>
  <c r="Z63" i="6"/>
  <c r="W64" i="6"/>
  <c r="Z64" i="6"/>
  <c r="Z67" i="6"/>
  <c r="X66" i="6"/>
  <c r="Y66" i="6"/>
  <c r="Z66" i="6"/>
  <c r="W66" i="6"/>
  <c r="W67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7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7" i="6"/>
  <c r="G36" i="6"/>
  <c r="J36" i="6"/>
  <c r="G37" i="6"/>
  <c r="J37" i="6"/>
  <c r="G38" i="6"/>
  <c r="J38" i="6"/>
  <c r="G39" i="6"/>
  <c r="J39" i="6"/>
  <c r="G40" i="6"/>
  <c r="J40" i="6"/>
  <c r="G41" i="6"/>
  <c r="J41" i="6"/>
  <c r="G42" i="6"/>
  <c r="J42" i="6"/>
  <c r="G43" i="6"/>
  <c r="J43" i="6"/>
  <c r="G44" i="6"/>
  <c r="J44" i="6"/>
  <c r="G45" i="6"/>
  <c r="J45" i="6"/>
  <c r="G46" i="6"/>
  <c r="J46" i="6"/>
  <c r="G47" i="6"/>
  <c r="J47" i="6"/>
  <c r="G48" i="6"/>
  <c r="J48" i="6"/>
  <c r="G49" i="6"/>
  <c r="J49" i="6"/>
  <c r="G50" i="6"/>
  <c r="J50" i="6"/>
  <c r="G51" i="6"/>
  <c r="J51" i="6"/>
  <c r="G52" i="6"/>
  <c r="J52" i="6"/>
  <c r="G53" i="6"/>
  <c r="J53" i="6"/>
  <c r="G54" i="6"/>
  <c r="J54" i="6"/>
  <c r="G55" i="6"/>
  <c r="J55" i="6"/>
  <c r="G56" i="6"/>
  <c r="J56" i="6"/>
  <c r="G57" i="6"/>
  <c r="J57" i="6"/>
  <c r="G58" i="6"/>
  <c r="J58" i="6"/>
  <c r="G59" i="6"/>
  <c r="J59" i="6"/>
  <c r="G60" i="6"/>
  <c r="J60" i="6"/>
  <c r="G61" i="6"/>
  <c r="J61" i="6"/>
  <c r="G62" i="6"/>
  <c r="J62" i="6"/>
  <c r="G63" i="6"/>
  <c r="J63" i="6"/>
  <c r="G64" i="6"/>
  <c r="J64" i="6"/>
  <c r="J67" i="6"/>
  <c r="G67" i="6"/>
  <c r="G66" i="6"/>
  <c r="H66" i="6"/>
  <c r="I66" i="6"/>
  <c r="J66" i="6"/>
  <c r="H34" i="6"/>
  <c r="I34" i="6"/>
  <c r="J10" i="6"/>
  <c r="J11" i="6"/>
  <c r="J24" i="6"/>
  <c r="J12" i="6"/>
  <c r="J13" i="6"/>
  <c r="J17" i="6"/>
  <c r="J22" i="6"/>
  <c r="J23" i="6"/>
  <c r="J25" i="6"/>
  <c r="J26" i="6"/>
  <c r="J29" i="6"/>
  <c r="J32" i="6"/>
  <c r="J4" i="6"/>
  <c r="J5" i="6"/>
  <c r="J6" i="6"/>
  <c r="J7" i="6"/>
  <c r="J8" i="6"/>
  <c r="J9" i="6"/>
  <c r="J14" i="6"/>
  <c r="J15" i="6"/>
  <c r="J16" i="6"/>
  <c r="J18" i="6"/>
  <c r="J19" i="6"/>
  <c r="J20" i="6"/>
  <c r="J21" i="6"/>
  <c r="J27" i="6"/>
  <c r="J28" i="6"/>
  <c r="J30" i="6"/>
  <c r="J31" i="6"/>
  <c r="J34" i="6"/>
  <c r="H33" i="6"/>
  <c r="I33" i="6"/>
  <c r="J33" i="6"/>
  <c r="G34" i="6"/>
  <c r="G33" i="6"/>
  <c r="L33" i="6"/>
  <c r="L34" i="6"/>
  <c r="M33" i="6"/>
  <c r="M34" i="6"/>
  <c r="N33" i="6"/>
  <c r="N34" i="6"/>
  <c r="R33" i="6"/>
  <c r="R34" i="6"/>
  <c r="S33" i="6"/>
  <c r="S34" i="6"/>
  <c r="T33" i="6"/>
  <c r="T34" i="6"/>
  <c r="U4" i="6"/>
  <c r="U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32" i="6"/>
  <c r="U33" i="6"/>
  <c r="U34" i="6"/>
  <c r="W33" i="6"/>
  <c r="W34" i="6"/>
  <c r="X33" i="6"/>
  <c r="X34" i="6"/>
  <c r="Y33" i="6"/>
  <c r="Y34" i="6"/>
  <c r="Z33" i="6"/>
  <c r="Z34" i="6"/>
  <c r="AB33" i="6"/>
  <c r="AB34" i="6"/>
  <c r="AC33" i="6"/>
  <c r="AC34" i="6"/>
  <c r="AD33" i="6"/>
  <c r="AD34" i="6"/>
  <c r="C33" i="6"/>
  <c r="C34" i="6"/>
  <c r="D33" i="6"/>
  <c r="D3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B33" i="6"/>
  <c r="B34" i="6"/>
</calcChain>
</file>

<file path=xl/sharedStrings.xml><?xml version="1.0" encoding="utf-8"?>
<sst xmlns="http://schemas.openxmlformats.org/spreadsheetml/2006/main" count="338" uniqueCount="53">
  <si>
    <t>IPAQ</t>
  </si>
  <si>
    <t>MEAN</t>
  </si>
  <si>
    <t>SD</t>
  </si>
  <si>
    <t>AA</t>
  </si>
  <si>
    <t>VV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</si>
  <si>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</si>
  <si>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</si>
  <si>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</si>
  <si>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</si>
  <si>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</si>
  <si>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</si>
  <si>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</si>
  <si>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</si>
  <si>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</si>
  <si>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</si>
  <si>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</si>
  <si>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</si>
  <si>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</si>
  <si>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</si>
  <si>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</si>
  <si>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</si>
  <si>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</si>
  <si>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</si>
  <si>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</si>
  <si>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</si>
  <si>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XX</t>
  </si>
  <si>
    <t>YY</t>
  </si>
  <si>
    <t>WW</t>
  </si>
  <si>
    <t>ZZ</t>
  </si>
  <si>
    <t>AA1</t>
  </si>
  <si>
    <t>BB1</t>
  </si>
  <si>
    <t>CC1</t>
  </si>
  <si>
    <t>%HRmax</t>
  </si>
  <si>
    <t>%HRreserve</t>
  </si>
  <si>
    <t>Rating of Perceived Exertion</t>
  </si>
  <si>
    <t>Affective Response</t>
  </si>
  <si>
    <t>Characteristic</t>
  </si>
  <si>
    <t>Age</t>
  </si>
  <si>
    <t>Weight</t>
  </si>
  <si>
    <t>Height</t>
  </si>
  <si>
    <t>BMI</t>
  </si>
  <si>
    <t>INSUFFICIENTLY ACTIVE GROUP</t>
  </si>
  <si>
    <t>Walking (min)</t>
  </si>
  <si>
    <t>Moderate Physical Activity (min)</t>
  </si>
  <si>
    <t>Vigorous Physical Activity (min)</t>
  </si>
  <si>
    <t>Total Physical Activity (min)</t>
  </si>
  <si>
    <t>Maximal Exercise Test</t>
  </si>
  <si>
    <t>Maximal Treadmill Velocity (km/h)</t>
  </si>
  <si>
    <t>Training Velocity (km/h)</t>
  </si>
  <si>
    <t>HRmax (Exercise Test)</t>
  </si>
  <si>
    <t>IPAQ Calculation (MET.min.wk)</t>
  </si>
  <si>
    <t>PHYSICALLY ACTIVE GROUP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</si>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</sst>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1"/>
      <name val="Calibri"/>
      <scheme val="minor"/>
    </font>
    <font>
      <b/>
      <sz val="12"/>
      <color rgb="FFFF0000"/>
      <name val="Calibri"/>
      <scheme val="minor"/>
    </font>
    <font>
      <sz val="11"/>
      <color indexed="206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</fills>
  <borders count="1">
    <border>
      <left/>
      <right/>
      <top/>
      <bottom/>
      <diagonal/>
    </border>
  </borders>
  <cellStyleXfs count="20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0" fontId="0" fillId="3" borderId="0" xfId="0" applyFill="1"/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5" fillId="0" borderId="0" xfId="0" applyFont="1" applyAlignment="1">
      <alignment horizontal="center"/>
    </xf>
    <xf numFmtId="1" fontId="0" fillId="0" borderId="0" xfId="0" applyNumberFormat="1" applyFill="1" applyAlignment="1">
      <alignment horizontal="center"/>
    </xf>
    <xf numFmtId="165" fontId="7" fillId="0" borderId="0" xfId="0" applyNumberFormat="1" applyFont="1" applyAlignment="1">
      <alignment horizontal="center"/>
    </xf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8" borderId="0" xfId="0" applyFill="1" applyAlignment="1">
      <alignment horizontal="left"/>
    </xf>
    <xf numFmtId="0" fontId="5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1" fillId="0" borderId="0" xfId="0" applyFont="1"/>
    <xf numFmtId="0" fontId="1" fillId="7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</cellXfs>
  <cellStyles count="2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0"/>
  <sheetViews>
    <sheetView tabSelected="1" workbookViewId="0">
      <selection activeCell="M12" sqref="M12"/>
    </sheetView>
  </sheetViews>
  <sheetFormatPr defaultColWidth="11.42578125" defaultRowHeight="15" x14ac:dyDescent="0.25"/>
  <cols>
    <col min="1" max="1" width="17.7109375" style="17" customWidth="1"/>
    <col min="2" max="2" width="13.85546875" bestFit="1" customWidth="1"/>
    <col min="7" max="7" width="12.42578125" customWidth="1"/>
    <col min="12" max="12" width="12.85546875" style="10" customWidth="1"/>
    <col min="13" max="13" width="14.140625" customWidth="1"/>
    <col min="14" max="14" width="10.42578125" style="3" customWidth="1"/>
    <col min="15" max="15" width="10" style="3" customWidth="1"/>
    <col min="16" max="16" width="9.42578125" customWidth="1"/>
    <col min="17" max="17" width="15.42578125" style="3" customWidth="1"/>
    <col min="18" max="18" width="20.140625" style="17" customWidth="1"/>
    <col min="29" max="29" width="15.42578125" style="8" customWidth="1"/>
    <col min="30" max="30" width="14.7109375" style="7" customWidth="1"/>
    <col min="31" max="31" width="12" style="7" customWidth="1"/>
    <col min="32" max="32" width="9" style="7" customWidth="1"/>
    <col min="33" max="33" width="8.85546875" style="7" customWidth="1"/>
  </cols>
  <sheetData>
    <row r="1" spans="1:36" ht="19.5" x14ac:dyDescent="0.3">
      <c r="A1" s="38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5"/>
      <c r="R1" s="38" t="s">
        <v>51</v>
      </c>
      <c r="S1" s="38"/>
      <c r="T1" s="38"/>
      <c r="U1" s="38"/>
      <c r="V1" s="38"/>
      <c r="W1" s="38"/>
      <c r="X1" s="38"/>
      <c r="Y1" s="38"/>
      <c r="Z1" s="38"/>
      <c r="AA1" s="38"/>
      <c r="AB1" s="38"/>
      <c r="AC1" s="25"/>
    </row>
    <row r="2" spans="1:36" ht="19.5" x14ac:dyDescent="0.3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6"/>
      <c r="M2" s="6"/>
      <c r="N2" s="6"/>
      <c r="O2" s="6"/>
      <c r="P2" s="6"/>
      <c r="R2" s="37" t="s">
        <v>32</v>
      </c>
      <c r="S2" s="37"/>
      <c r="T2" s="37"/>
      <c r="U2" s="37"/>
      <c r="V2" s="37"/>
      <c r="W2" s="37"/>
      <c r="X2" s="37"/>
      <c r="Y2" s="37"/>
      <c r="Z2" s="37"/>
      <c r="AA2" s="37"/>
      <c r="AB2" s="37"/>
      <c r="AC2" s="22"/>
      <c r="AD2" s="6"/>
      <c r="AE2" s="6"/>
      <c r="AF2" s="6"/>
      <c r="AG2" s="6"/>
      <c r="AI2" s="5"/>
      <c r="AJ2" s="7"/>
    </row>
    <row r="3" spans="1:36" x14ac:dyDescent="0.25">
      <c r="A3" s="4" t="s">
        <v>3</v>
      </c>
      <c r="B3" s="9">
        <v>72.164948453608247</v>
      </c>
      <c r="C3" s="9">
        <v>79.896907216494839</v>
      </c>
      <c r="D3" s="9">
        <v>80.412371134020617</v>
      </c>
      <c r="E3" s="9">
        <v>83.505154639175259</v>
      </c>
      <c r="F3" s="9">
        <v>85.051546391752581</v>
      </c>
      <c r="G3" s="9">
        <v>80.412371134020617</v>
      </c>
      <c r="H3" s="9">
        <v>82.474226804123717</v>
      </c>
      <c r="I3" s="9">
        <v>84.020618556701038</v>
      </c>
      <c r="J3" s="9">
        <v>82.989690721649481</v>
      </c>
      <c r="K3" s="9">
        <v>85.051546391752581</v>
      </c>
      <c r="L3" s="9"/>
      <c r="M3" s="5"/>
      <c r="N3" s="11"/>
      <c r="O3" s="11"/>
      <c r="P3" s="7"/>
      <c r="R3" s="4" t="s">
        <v>3</v>
      </c>
      <c r="S3" s="9">
        <v>77.659574468085111</v>
      </c>
      <c r="T3" s="9">
        <v>78.723404255319153</v>
      </c>
      <c r="U3" s="9">
        <v>84.042553191489361</v>
      </c>
      <c r="V3" s="9">
        <v>83.510638297872347</v>
      </c>
      <c r="W3" s="9">
        <v>81.914893617021278</v>
      </c>
      <c r="X3" s="9">
        <v>83.510638297872347</v>
      </c>
      <c r="Y3" s="9">
        <v>84.042553191489361</v>
      </c>
      <c r="Z3" s="9">
        <v>82.978723404255319</v>
      </c>
      <c r="AA3" s="9">
        <v>82.978723404255319</v>
      </c>
      <c r="AB3" s="9">
        <v>84.042553191489361</v>
      </c>
      <c r="AC3" s="9"/>
      <c r="AI3" s="5"/>
      <c r="AJ3" s="7"/>
    </row>
    <row r="4" spans="1:36" x14ac:dyDescent="0.25">
      <c r="A4" s="4" t="s">
        <v>5</v>
      </c>
      <c r="B4" s="9">
        <v>80.402010050251263</v>
      </c>
      <c r="C4" s="9">
        <v>83.417085427135675</v>
      </c>
      <c r="D4" s="9">
        <v>83.91959798994975</v>
      </c>
      <c r="E4" s="9">
        <v>83.91959798994975</v>
      </c>
      <c r="F4" s="9">
        <v>85.427135678391963</v>
      </c>
      <c r="G4" s="9">
        <v>83.417085427135675</v>
      </c>
      <c r="H4" s="9">
        <v>83.417085427135675</v>
      </c>
      <c r="I4" s="9">
        <v>85.427135678391963</v>
      </c>
      <c r="J4" s="9">
        <v>87.437185929648237</v>
      </c>
      <c r="K4" s="9">
        <v>85.929648241206024</v>
      </c>
      <c r="L4" s="9"/>
      <c r="M4" s="5"/>
      <c r="N4" s="11"/>
      <c r="O4" s="11"/>
      <c r="P4" s="11"/>
      <c r="R4" s="4" t="s">
        <v>5</v>
      </c>
      <c r="S4" s="9">
        <v>80</v>
      </c>
      <c r="T4" s="9">
        <v>80.540540540540547</v>
      </c>
      <c r="U4" s="9">
        <v>82.162162162162161</v>
      </c>
      <c r="V4" s="9">
        <v>82.702702702702709</v>
      </c>
      <c r="W4" s="9">
        <v>85.945945945945951</v>
      </c>
      <c r="X4" s="9">
        <v>85.945945945945951</v>
      </c>
      <c r="Y4" s="9">
        <v>87.027027027027032</v>
      </c>
      <c r="Z4" s="9">
        <v>86.486486486486484</v>
      </c>
      <c r="AA4" s="9">
        <v>86.486486486486484</v>
      </c>
      <c r="AB4" s="9">
        <v>85.405405405405403</v>
      </c>
      <c r="AC4" s="9"/>
      <c r="AI4" s="5"/>
      <c r="AJ4" s="7"/>
    </row>
    <row r="5" spans="1:36" x14ac:dyDescent="0.25">
      <c r="A5" s="4" t="s">
        <v>6</v>
      </c>
      <c r="B5" s="9">
        <v>71.891891891891888</v>
      </c>
      <c r="C5" s="9">
        <v>74.054054054054049</v>
      </c>
      <c r="D5" s="9">
        <v>78.378378378378372</v>
      </c>
      <c r="E5" s="9">
        <v>78.378378378378372</v>
      </c>
      <c r="F5" s="9">
        <v>79.459459459459453</v>
      </c>
      <c r="G5" s="9">
        <v>82.702702702702709</v>
      </c>
      <c r="H5" s="9">
        <v>81.621621621621628</v>
      </c>
      <c r="I5" s="9">
        <v>81.621621621621628</v>
      </c>
      <c r="J5" s="9">
        <v>80.540540540540547</v>
      </c>
      <c r="K5" s="9">
        <v>84.324324324324323</v>
      </c>
      <c r="L5" s="9"/>
      <c r="M5" s="5"/>
      <c r="N5" s="11"/>
      <c r="O5" s="11"/>
      <c r="P5" s="7"/>
      <c r="R5" s="4" t="s">
        <v>6</v>
      </c>
      <c r="S5" s="9">
        <v>80</v>
      </c>
      <c r="T5" s="9">
        <v>80.476190476190482</v>
      </c>
      <c r="U5" s="9">
        <v>81.428571428571431</v>
      </c>
      <c r="V5" s="9">
        <v>83.333333333333329</v>
      </c>
      <c r="W5" s="9">
        <v>79.523809523809518</v>
      </c>
      <c r="X5" s="9">
        <v>82.857142857142861</v>
      </c>
      <c r="Y5" s="9">
        <v>81.904761904761898</v>
      </c>
      <c r="Z5" s="9">
        <v>79.047619047619051</v>
      </c>
      <c r="AA5" s="9">
        <v>79.523809523809518</v>
      </c>
      <c r="AB5" s="9">
        <v>79.047619047619051</v>
      </c>
      <c r="AC5" s="9"/>
      <c r="AI5" s="5"/>
      <c r="AJ5" s="7"/>
    </row>
    <row r="6" spans="1:36" x14ac:dyDescent="0.25">
      <c r="A6" s="4" t="s">
        <v>7</v>
      </c>
      <c r="B6" s="9">
        <v>84.816753926701566</v>
      </c>
      <c r="C6" s="9">
        <v>85.340314136125656</v>
      </c>
      <c r="D6" s="9">
        <v>86.910994764397913</v>
      </c>
      <c r="E6" s="9">
        <v>89.005235602094245</v>
      </c>
      <c r="F6" s="9">
        <v>85.863874345549732</v>
      </c>
      <c r="G6" s="9">
        <v>87.434554973821989</v>
      </c>
      <c r="H6" s="9">
        <v>86.910994764397913</v>
      </c>
      <c r="I6" s="9">
        <v>86.910994764397913</v>
      </c>
      <c r="J6" s="9">
        <v>88.481675392670155</v>
      </c>
      <c r="K6" s="9">
        <v>87.958115183246079</v>
      </c>
      <c r="L6" s="9"/>
      <c r="M6" s="5"/>
      <c r="N6" s="11"/>
      <c r="O6" s="11"/>
      <c r="P6" s="11"/>
      <c r="R6" s="4" t="s">
        <v>7</v>
      </c>
      <c r="S6" s="9">
        <v>83.870967741935488</v>
      </c>
      <c r="T6" s="9">
        <v>87.634408602150543</v>
      </c>
      <c r="U6" s="9">
        <v>88.709677419354833</v>
      </c>
      <c r="V6" s="9">
        <v>88.709677419354833</v>
      </c>
      <c r="W6" s="9">
        <v>89.784946236559136</v>
      </c>
      <c r="X6" s="9">
        <v>89.247311827956992</v>
      </c>
      <c r="Y6" s="9">
        <v>89.784946236559136</v>
      </c>
      <c r="Z6" s="9">
        <v>88.172043010752688</v>
      </c>
      <c r="AA6" s="9">
        <v>89.784946236559136</v>
      </c>
      <c r="AB6" s="9">
        <v>89.247311827956992</v>
      </c>
      <c r="AC6" s="9"/>
      <c r="AI6" s="5"/>
      <c r="AJ6" s="7"/>
    </row>
    <row r="7" spans="1:36" x14ac:dyDescent="0.25">
      <c r="A7" s="4" t="s">
        <v>8</v>
      </c>
      <c r="B7" s="9">
        <v>76.847290640394093</v>
      </c>
      <c r="C7" s="9">
        <v>84.236453201970448</v>
      </c>
      <c r="D7" s="9">
        <v>87.684729064039402</v>
      </c>
      <c r="E7" s="9">
        <v>88.669950738916256</v>
      </c>
      <c r="F7" s="9">
        <v>89.65517241379311</v>
      </c>
      <c r="G7" s="9">
        <v>90.14778325123153</v>
      </c>
      <c r="H7" s="9">
        <v>87.684729064039402</v>
      </c>
      <c r="I7" s="9">
        <v>89.65517241379311</v>
      </c>
      <c r="J7" s="9">
        <v>88.669950738916256</v>
      </c>
      <c r="K7" s="9">
        <v>89.65517241379311</v>
      </c>
      <c r="L7" s="9"/>
      <c r="M7" s="5"/>
      <c r="N7" s="11"/>
      <c r="O7" s="11"/>
      <c r="P7" s="11"/>
      <c r="R7" s="4" t="s">
        <v>8</v>
      </c>
      <c r="S7" s="9">
        <v>81.5</v>
      </c>
      <c r="T7" s="9">
        <v>84</v>
      </c>
      <c r="U7" s="9">
        <v>86.5</v>
      </c>
      <c r="V7" s="9">
        <v>88.5</v>
      </c>
      <c r="W7" s="9">
        <v>89.5</v>
      </c>
      <c r="X7" s="9">
        <v>90</v>
      </c>
      <c r="Y7" s="9">
        <v>91</v>
      </c>
      <c r="Z7" s="9">
        <v>91.5</v>
      </c>
      <c r="AA7" s="9">
        <v>93</v>
      </c>
      <c r="AB7" s="9">
        <v>91</v>
      </c>
      <c r="AC7" s="9"/>
      <c r="AI7" s="5"/>
      <c r="AJ7" s="7"/>
    </row>
    <row r="8" spans="1:36" x14ac:dyDescent="0.25">
      <c r="A8" s="4" t="s">
        <v>9</v>
      </c>
      <c r="B8" s="9">
        <v>73.4375</v>
      </c>
      <c r="C8" s="9">
        <v>85.9375</v>
      </c>
      <c r="D8" s="9">
        <v>83.333333333333329</v>
      </c>
      <c r="E8" s="9">
        <v>83.854166666666671</v>
      </c>
      <c r="F8" s="9">
        <v>84.895833333333329</v>
      </c>
      <c r="G8" s="9">
        <v>85.9375</v>
      </c>
      <c r="H8" s="9">
        <v>88.020833333333329</v>
      </c>
      <c r="I8" s="9">
        <v>86.458333333333329</v>
      </c>
      <c r="J8" s="9">
        <v>87.5</v>
      </c>
      <c r="K8" s="9">
        <v>88.020833333333329</v>
      </c>
      <c r="L8" s="9"/>
      <c r="M8" s="5"/>
      <c r="N8" s="14"/>
      <c r="O8" s="14"/>
      <c r="P8" s="7"/>
      <c r="R8" s="4" t="s">
        <v>9</v>
      </c>
      <c r="S8" s="9">
        <v>78.431372549019613</v>
      </c>
      <c r="T8" s="9">
        <v>80.882352941176464</v>
      </c>
      <c r="U8" s="9">
        <v>80.882352941176464</v>
      </c>
      <c r="V8" s="9">
        <v>84.313725490196077</v>
      </c>
      <c r="W8" s="9">
        <v>86.274509803921575</v>
      </c>
      <c r="X8" s="9">
        <v>88.725490196078425</v>
      </c>
      <c r="Y8" s="9">
        <v>88.235294117647058</v>
      </c>
      <c r="Z8" s="9">
        <v>89.705882352941174</v>
      </c>
      <c r="AA8" s="9">
        <v>90.196078431372555</v>
      </c>
      <c r="AB8" s="9">
        <v>88.235294117647058</v>
      </c>
      <c r="AC8" s="9"/>
      <c r="AI8" s="5"/>
      <c r="AJ8" s="7"/>
    </row>
    <row r="9" spans="1:36" x14ac:dyDescent="0.25">
      <c r="A9" s="4" t="s">
        <v>10</v>
      </c>
      <c r="B9" s="9">
        <v>66.009852216748769</v>
      </c>
      <c r="C9" s="9">
        <v>75.369458128078819</v>
      </c>
      <c r="D9" s="9">
        <v>76.847290640394093</v>
      </c>
      <c r="E9" s="9">
        <v>80.29556650246306</v>
      </c>
      <c r="F9" s="9">
        <v>82.266009852216754</v>
      </c>
      <c r="G9" s="9">
        <v>82.266009852216754</v>
      </c>
      <c r="H9" s="9">
        <v>82.758620689655174</v>
      </c>
      <c r="I9" s="9">
        <v>82.266009852216754</v>
      </c>
      <c r="J9" s="9">
        <v>81.77339901477832</v>
      </c>
      <c r="K9" s="9">
        <v>83.743842364532014</v>
      </c>
      <c r="L9" s="9"/>
      <c r="M9" s="5"/>
      <c r="N9" s="14"/>
      <c r="O9" s="14"/>
      <c r="P9" s="7"/>
      <c r="R9" s="4" t="s">
        <v>10</v>
      </c>
      <c r="S9" s="9">
        <v>83.505154639175259</v>
      </c>
      <c r="T9" s="9">
        <v>85.567010309278345</v>
      </c>
      <c r="U9" s="9">
        <v>92.783505154639172</v>
      </c>
      <c r="V9" s="9">
        <v>85.051546391752581</v>
      </c>
      <c r="W9" s="9">
        <v>81.958762886597938</v>
      </c>
      <c r="X9" s="9">
        <v>82.474226804123717</v>
      </c>
      <c r="Y9" s="9">
        <v>84.020618556701038</v>
      </c>
      <c r="Z9" s="9">
        <v>85.051546391752581</v>
      </c>
      <c r="AA9" s="9">
        <v>82.474226804123717</v>
      </c>
      <c r="AB9" s="9">
        <v>84.020618556701038</v>
      </c>
      <c r="AC9" s="9"/>
      <c r="AI9" s="5"/>
      <c r="AJ9" s="7"/>
    </row>
    <row r="10" spans="1:36" x14ac:dyDescent="0.25">
      <c r="A10" s="4" t="s">
        <v>11</v>
      </c>
      <c r="B10" s="9">
        <v>75.520833333333329</v>
      </c>
      <c r="C10" s="9">
        <v>83.333333333333329</v>
      </c>
      <c r="D10" s="9">
        <v>83.333333333333329</v>
      </c>
      <c r="E10" s="9">
        <v>88.020833333333329</v>
      </c>
      <c r="F10" s="9">
        <v>83.333333333333329</v>
      </c>
      <c r="G10" s="9">
        <v>84.895833333333329</v>
      </c>
      <c r="H10" s="9">
        <v>90.104166666666671</v>
      </c>
      <c r="I10" s="9">
        <v>89.583333333333329</v>
      </c>
      <c r="J10" s="9">
        <v>90.104166666666671</v>
      </c>
      <c r="K10" s="9">
        <v>91.145833333333329</v>
      </c>
      <c r="L10" s="9"/>
      <c r="M10" s="5"/>
      <c r="N10" s="14"/>
      <c r="O10" s="14"/>
      <c r="P10" s="7"/>
      <c r="R10" s="4" t="s">
        <v>11</v>
      </c>
      <c r="S10" s="9">
        <v>76.836158192090394</v>
      </c>
      <c r="T10" s="9">
        <v>78.531073446327682</v>
      </c>
      <c r="U10" s="9">
        <v>77.966101694915253</v>
      </c>
      <c r="V10" s="9">
        <v>80.790960451977398</v>
      </c>
      <c r="W10" s="9">
        <v>80.790960451977398</v>
      </c>
      <c r="X10" s="9">
        <v>83.050847457627114</v>
      </c>
      <c r="Y10" s="9">
        <v>81.355932203389827</v>
      </c>
      <c r="Z10" s="9">
        <v>81.920903954802256</v>
      </c>
      <c r="AA10" s="9">
        <v>81.355932203389827</v>
      </c>
      <c r="AB10" s="9">
        <v>83.615819209039543</v>
      </c>
      <c r="AC10" s="9"/>
      <c r="AI10" s="5"/>
      <c r="AJ10" s="7"/>
    </row>
    <row r="11" spans="1:36" x14ac:dyDescent="0.25">
      <c r="A11" s="4" t="s">
        <v>12</v>
      </c>
      <c r="B11" s="9">
        <v>81.675392670157066</v>
      </c>
      <c r="C11" s="9">
        <v>88.481675392670155</v>
      </c>
      <c r="D11" s="9">
        <v>92.146596858638745</v>
      </c>
      <c r="E11" s="9">
        <v>92.670157068062821</v>
      </c>
      <c r="F11" s="9">
        <v>93.717277486911001</v>
      </c>
      <c r="G11" s="9">
        <v>92.670157068062821</v>
      </c>
      <c r="H11" s="9">
        <v>94.764397905759168</v>
      </c>
      <c r="I11" s="9">
        <v>95.811518324607334</v>
      </c>
      <c r="J11" s="9">
        <v>94.240837696335078</v>
      </c>
      <c r="K11" s="9">
        <v>95.811518324607334</v>
      </c>
      <c r="L11" s="9"/>
      <c r="M11" s="5"/>
      <c r="N11" s="14"/>
      <c r="O11" s="14"/>
      <c r="P11" s="7"/>
      <c r="R11" s="4" t="s">
        <v>12</v>
      </c>
      <c r="S11" s="9">
        <v>74.011299435028249</v>
      </c>
      <c r="T11" s="9">
        <v>74.576271186440678</v>
      </c>
      <c r="U11" s="9">
        <v>82.485875706214685</v>
      </c>
      <c r="V11" s="9">
        <v>79.096045197740111</v>
      </c>
      <c r="W11" s="9">
        <v>85.875706214689259</v>
      </c>
      <c r="X11" s="9">
        <v>87.570621468926561</v>
      </c>
      <c r="Y11" s="9">
        <v>80.225988700564969</v>
      </c>
      <c r="Z11" s="9">
        <v>84.180790960451972</v>
      </c>
      <c r="AA11" s="9">
        <v>84.745762711864401</v>
      </c>
      <c r="AB11" s="9">
        <v>83.050847457627114</v>
      </c>
      <c r="AC11" s="9"/>
      <c r="AI11" s="5"/>
      <c r="AJ11" s="7"/>
    </row>
    <row r="12" spans="1:36" x14ac:dyDescent="0.25">
      <c r="A12" s="4" t="s">
        <v>13</v>
      </c>
      <c r="B12" s="9">
        <v>69.518716577540104</v>
      </c>
      <c r="C12" s="9">
        <v>80.748663101604279</v>
      </c>
      <c r="D12" s="9">
        <v>80.748663101604279</v>
      </c>
      <c r="E12" s="9">
        <v>80.213903743315512</v>
      </c>
      <c r="F12" s="9">
        <v>81.818181818181813</v>
      </c>
      <c r="G12" s="9">
        <v>70.588235294117652</v>
      </c>
      <c r="H12" s="9">
        <v>84.491978609625662</v>
      </c>
      <c r="I12" s="9">
        <v>86.096256684491976</v>
      </c>
      <c r="J12" s="9">
        <v>82.352941176470594</v>
      </c>
      <c r="K12" s="9">
        <v>86.096256684491976</v>
      </c>
      <c r="L12" s="9"/>
      <c r="M12" s="5"/>
      <c r="N12" s="14"/>
      <c r="O12" s="14"/>
      <c r="P12" s="7"/>
      <c r="R12" s="4" t="s">
        <v>13</v>
      </c>
      <c r="S12" s="9">
        <v>85.294117647058826</v>
      </c>
      <c r="T12" s="9">
        <v>81.17647058823529</v>
      </c>
      <c r="U12" s="9">
        <v>85.294117647058826</v>
      </c>
      <c r="V12" s="9">
        <v>99.411764705882348</v>
      </c>
      <c r="W12" s="9">
        <v>98.82352941176471</v>
      </c>
      <c r="X12" s="9">
        <v>98.82352941176471</v>
      </c>
      <c r="Y12" s="9">
        <v>100</v>
      </c>
      <c r="Z12" s="9">
        <v>98.235294117647058</v>
      </c>
      <c r="AA12" s="9">
        <v>99.411764705882348</v>
      </c>
      <c r="AB12" s="9">
        <v>112.94117647058823</v>
      </c>
      <c r="AC12" s="9"/>
      <c r="AI12" s="5"/>
      <c r="AJ12" s="7"/>
    </row>
    <row r="13" spans="1:36" x14ac:dyDescent="0.25">
      <c r="A13" s="4" t="s">
        <v>14</v>
      </c>
      <c r="B13" s="9">
        <v>90.163934426229503</v>
      </c>
      <c r="C13" s="9">
        <v>92.349726775956285</v>
      </c>
      <c r="D13" s="9">
        <v>94.535519125683066</v>
      </c>
      <c r="E13" s="9">
        <v>94.535519125683066</v>
      </c>
      <c r="F13" s="9">
        <v>92.896174863387984</v>
      </c>
      <c r="G13" s="9">
        <v>95.081967213114751</v>
      </c>
      <c r="H13" s="9">
        <v>94.535519125683066</v>
      </c>
      <c r="I13" s="9">
        <v>95.62841530054645</v>
      </c>
      <c r="J13" s="9">
        <v>97.267759562841533</v>
      </c>
      <c r="K13" s="9">
        <v>96.174863387978135</v>
      </c>
      <c r="L13" s="9"/>
      <c r="M13" s="5"/>
      <c r="N13" s="14"/>
      <c r="O13" s="14"/>
      <c r="P13" s="7"/>
      <c r="R13" s="4" t="s">
        <v>14</v>
      </c>
      <c r="S13" s="9">
        <v>83.152173913043484</v>
      </c>
      <c r="T13" s="9">
        <v>86.413043478260875</v>
      </c>
      <c r="U13" s="9">
        <v>89.673913043478265</v>
      </c>
      <c r="V13" s="9">
        <v>93.478260869565219</v>
      </c>
      <c r="W13" s="9">
        <v>91.304347826086953</v>
      </c>
      <c r="X13" s="9">
        <v>92.934782608695656</v>
      </c>
      <c r="Y13" s="9">
        <v>94.021739130434781</v>
      </c>
      <c r="Z13" s="9">
        <v>96.195652173913047</v>
      </c>
      <c r="AA13" s="9">
        <v>96.195652173913047</v>
      </c>
      <c r="AB13" s="9">
        <v>91.304347826086953</v>
      </c>
      <c r="AC13" s="9"/>
      <c r="AI13" s="5"/>
      <c r="AJ13" s="7"/>
    </row>
    <row r="14" spans="1:36" x14ac:dyDescent="0.25">
      <c r="A14" s="4" t="s">
        <v>15</v>
      </c>
      <c r="B14" s="9">
        <v>80.402010050251263</v>
      </c>
      <c r="C14" s="9">
        <v>85.929648241206024</v>
      </c>
      <c r="D14" s="9">
        <v>87.437185929648237</v>
      </c>
      <c r="E14" s="9">
        <v>89.447236180904525</v>
      </c>
      <c r="F14" s="9">
        <v>89.949748743718587</v>
      </c>
      <c r="G14" s="9">
        <v>89.949748743718587</v>
      </c>
      <c r="H14" s="9">
        <v>87.939698492462313</v>
      </c>
      <c r="I14" s="9">
        <v>88.442211055276388</v>
      </c>
      <c r="J14" s="9">
        <v>88.94472361809045</v>
      </c>
      <c r="K14" s="9">
        <v>88.442211055276388</v>
      </c>
      <c r="L14" s="9"/>
      <c r="M14" s="5"/>
      <c r="N14" s="14"/>
      <c r="O14" s="14"/>
      <c r="P14" s="7"/>
      <c r="R14" s="4" t="s">
        <v>15</v>
      </c>
      <c r="S14" s="9">
        <v>69.543147208121823</v>
      </c>
      <c r="T14" s="9">
        <v>81.725888324873097</v>
      </c>
      <c r="U14" s="9">
        <v>84.771573604060919</v>
      </c>
      <c r="V14" s="9">
        <v>85.786802030456855</v>
      </c>
      <c r="W14" s="9">
        <v>89.340101522842644</v>
      </c>
      <c r="X14" s="9">
        <v>88.832487309644677</v>
      </c>
      <c r="Y14" s="9">
        <v>86.294416243654823</v>
      </c>
      <c r="Z14" s="9">
        <v>88.832487309644677</v>
      </c>
      <c r="AA14" s="9">
        <v>89.340101522842644</v>
      </c>
      <c r="AB14" s="9">
        <v>89.847715736040612</v>
      </c>
      <c r="AC14" s="9"/>
      <c r="AI14" s="5"/>
      <c r="AJ14" s="7"/>
    </row>
    <row r="15" spans="1:36" x14ac:dyDescent="0.25">
      <c r="A15" s="4" t="s">
        <v>16</v>
      </c>
      <c r="B15" s="9">
        <v>79.775280898876403</v>
      </c>
      <c r="C15" s="9">
        <v>85.393258426966298</v>
      </c>
      <c r="D15" s="9">
        <v>90.449438202247194</v>
      </c>
      <c r="E15" s="9">
        <v>91.573033707865164</v>
      </c>
      <c r="F15" s="9">
        <v>91.573033707865164</v>
      </c>
      <c r="G15" s="9">
        <v>95.50561797752809</v>
      </c>
      <c r="H15" s="9">
        <v>98.876404494382029</v>
      </c>
      <c r="I15" s="9">
        <v>99.438202247191015</v>
      </c>
      <c r="J15" s="9">
        <v>98.31460674157303</v>
      </c>
      <c r="K15" s="9">
        <v>99.438202247191015</v>
      </c>
      <c r="L15" s="9"/>
      <c r="M15" s="5"/>
      <c r="N15" s="14"/>
      <c r="O15" s="14"/>
      <c r="P15" s="7"/>
      <c r="R15" s="4" t="s">
        <v>16</v>
      </c>
      <c r="S15" s="9">
        <v>73.988439306358387</v>
      </c>
      <c r="T15" s="9">
        <v>74.566473988439313</v>
      </c>
      <c r="U15" s="9">
        <v>76.300578034682076</v>
      </c>
      <c r="V15" s="9">
        <v>77.456647398843927</v>
      </c>
      <c r="W15" s="9">
        <v>82.080924855491332</v>
      </c>
      <c r="X15" s="9">
        <v>80.346820809248555</v>
      </c>
      <c r="Y15" s="9">
        <v>80.924855491329481</v>
      </c>
      <c r="Z15" s="9">
        <v>83.815028901734109</v>
      </c>
      <c r="AA15" s="9">
        <v>82.658959537572258</v>
      </c>
      <c r="AB15" s="9">
        <v>79.76878612716763</v>
      </c>
      <c r="AC15" s="9"/>
      <c r="AI15" s="5"/>
      <c r="AJ15" s="7"/>
    </row>
    <row r="16" spans="1:36" x14ac:dyDescent="0.25">
      <c r="A16" s="4" t="s">
        <v>17</v>
      </c>
      <c r="B16" s="9">
        <v>77.005347593582883</v>
      </c>
      <c r="C16" s="9">
        <v>83.957219251336895</v>
      </c>
      <c r="D16" s="9">
        <v>83.422459893048128</v>
      </c>
      <c r="E16" s="9">
        <v>82.887700534759361</v>
      </c>
      <c r="F16" s="9">
        <v>83.957219251336895</v>
      </c>
      <c r="G16" s="9">
        <v>82.887700534759361</v>
      </c>
      <c r="H16" s="9">
        <v>84.491978609625662</v>
      </c>
      <c r="I16" s="9">
        <v>82.887700534759361</v>
      </c>
      <c r="J16" s="9">
        <v>85.026737967914443</v>
      </c>
      <c r="K16" s="9">
        <v>84.491978609625662</v>
      </c>
      <c r="L16" s="9"/>
      <c r="M16" s="5"/>
      <c r="N16" s="14"/>
      <c r="O16" s="14"/>
      <c r="P16" s="7"/>
      <c r="R16" s="4" t="s">
        <v>17</v>
      </c>
      <c r="S16" s="9">
        <v>83.333333333333329</v>
      </c>
      <c r="T16" s="9">
        <v>84.313725490196077</v>
      </c>
      <c r="U16" s="9">
        <v>87.745098039215691</v>
      </c>
      <c r="V16" s="9">
        <v>87.254901960784309</v>
      </c>
      <c r="W16" s="9">
        <v>86.764705882352942</v>
      </c>
      <c r="X16" s="9">
        <v>84.803921568627445</v>
      </c>
      <c r="Y16" s="9">
        <v>84.803921568627445</v>
      </c>
      <c r="Z16" s="9">
        <v>82.352941176470594</v>
      </c>
      <c r="AA16" s="9">
        <v>81.862745098039213</v>
      </c>
      <c r="AB16" s="9">
        <v>82.352941176470594</v>
      </c>
      <c r="AC16" s="9"/>
      <c r="AI16" s="5"/>
      <c r="AJ16" s="7"/>
    </row>
    <row r="17" spans="1:36" x14ac:dyDescent="0.25">
      <c r="A17" s="4" t="s">
        <v>18</v>
      </c>
      <c r="B17" s="9">
        <v>75.126903553299499</v>
      </c>
      <c r="C17" s="9">
        <v>80.203045685279193</v>
      </c>
      <c r="D17" s="9">
        <v>82.741116751269033</v>
      </c>
      <c r="E17" s="9">
        <v>81.725888324873097</v>
      </c>
      <c r="F17" s="9">
        <v>82.233502538071065</v>
      </c>
      <c r="G17" s="9">
        <v>83.248730964467001</v>
      </c>
      <c r="H17" s="9">
        <v>84.263959390862951</v>
      </c>
      <c r="I17" s="9">
        <v>85.786802030456855</v>
      </c>
      <c r="J17" s="9">
        <v>86.802030456852791</v>
      </c>
      <c r="K17" s="9">
        <v>87.817258883248726</v>
      </c>
      <c r="L17" s="9"/>
      <c r="M17" s="5"/>
      <c r="N17" s="14"/>
      <c r="O17" s="14"/>
      <c r="P17" s="7"/>
      <c r="R17" s="4" t="s">
        <v>18</v>
      </c>
      <c r="S17" s="9">
        <v>80.838323353293418</v>
      </c>
      <c r="T17" s="9">
        <v>88.622754491017957</v>
      </c>
      <c r="U17" s="9">
        <v>91.616766467065872</v>
      </c>
      <c r="V17" s="9">
        <v>91.017964071856284</v>
      </c>
      <c r="W17" s="9">
        <v>92.215568862275447</v>
      </c>
      <c r="X17" s="9">
        <v>92.814371257485035</v>
      </c>
      <c r="Y17" s="9">
        <v>90.419161676646709</v>
      </c>
      <c r="Z17" s="9">
        <v>92.215568862275447</v>
      </c>
      <c r="AA17" s="9">
        <v>91.616766467065872</v>
      </c>
      <c r="AB17" s="9">
        <v>94.011976047904199</v>
      </c>
      <c r="AC17" s="9"/>
      <c r="AI17" s="5"/>
      <c r="AJ17" s="7"/>
    </row>
    <row r="18" spans="1:36" x14ac:dyDescent="0.25">
      <c r="A18" s="16" t="s">
        <v>19</v>
      </c>
      <c r="B18" s="9">
        <v>82.075471698113205</v>
      </c>
      <c r="C18" s="9">
        <v>83.018867924528308</v>
      </c>
      <c r="D18" s="9">
        <v>85.84905660377359</v>
      </c>
      <c r="E18" s="9">
        <v>86.320754716981128</v>
      </c>
      <c r="F18" s="9">
        <v>87.264150943396217</v>
      </c>
      <c r="G18" s="9">
        <v>89.622641509433961</v>
      </c>
      <c r="H18" s="9">
        <v>89.15094339622641</v>
      </c>
      <c r="I18" s="9">
        <v>87.264150943396217</v>
      </c>
      <c r="J18" s="9">
        <v>87.264150943396217</v>
      </c>
      <c r="K18" s="9">
        <v>91.981132075471692</v>
      </c>
      <c r="L18" s="9"/>
      <c r="M18" s="5"/>
      <c r="N18" s="7"/>
      <c r="O18" s="7"/>
      <c r="P18" s="7"/>
      <c r="R18" s="16" t="s">
        <v>19</v>
      </c>
      <c r="S18" s="9">
        <v>81.868131868131869</v>
      </c>
      <c r="T18" s="9">
        <v>87.362637362637358</v>
      </c>
      <c r="U18" s="9">
        <v>88.461538461538467</v>
      </c>
      <c r="V18" s="9">
        <v>90.109890109890117</v>
      </c>
      <c r="W18" s="9">
        <v>90.109890109890117</v>
      </c>
      <c r="X18" s="9">
        <v>89.010989010989007</v>
      </c>
      <c r="Y18" s="9">
        <v>88.461538461538467</v>
      </c>
      <c r="Z18" s="9">
        <v>89.560439560439562</v>
      </c>
      <c r="AA18" s="9">
        <v>89.560439560439562</v>
      </c>
      <c r="AB18" s="9">
        <v>87.912087912087912</v>
      </c>
      <c r="AC18" s="9"/>
      <c r="AI18" s="5"/>
      <c r="AJ18" s="7"/>
    </row>
    <row r="19" spans="1:36" x14ac:dyDescent="0.25">
      <c r="A19" s="16" t="s">
        <v>20</v>
      </c>
      <c r="B19" s="9">
        <v>86.010362694300511</v>
      </c>
      <c r="C19" s="9">
        <v>84.974093264248708</v>
      </c>
      <c r="D19" s="9">
        <v>84.974093264248708</v>
      </c>
      <c r="E19" s="9">
        <v>85.492227979274617</v>
      </c>
      <c r="F19" s="9">
        <v>87.564766839378237</v>
      </c>
      <c r="G19" s="9">
        <v>88.601036269430054</v>
      </c>
      <c r="H19" s="9">
        <v>92.2279792746114</v>
      </c>
      <c r="I19" s="9">
        <v>92.746113989637308</v>
      </c>
      <c r="J19" s="9">
        <v>92.746113989637308</v>
      </c>
      <c r="K19" s="9">
        <v>93.264248704663217</v>
      </c>
      <c r="L19" s="9"/>
      <c r="M19" s="5"/>
      <c r="N19" s="14"/>
      <c r="O19" s="14"/>
      <c r="P19" s="7"/>
      <c r="R19" s="16" t="s">
        <v>20</v>
      </c>
      <c r="S19" s="9">
        <v>77.227722772277232</v>
      </c>
      <c r="T19" s="9">
        <v>81.683168316831683</v>
      </c>
      <c r="U19" s="9">
        <v>84.653465346534645</v>
      </c>
      <c r="V19" s="9">
        <v>83.168316831683171</v>
      </c>
      <c r="W19" s="9">
        <v>82.178217821782169</v>
      </c>
      <c r="X19" s="9">
        <v>84.653465346534645</v>
      </c>
      <c r="Y19" s="9">
        <v>85.643564356435647</v>
      </c>
      <c r="Z19" s="9">
        <v>85.148514851485146</v>
      </c>
      <c r="AA19" s="9">
        <v>82.67326732673267</v>
      </c>
      <c r="AB19" s="9">
        <v>87.128712871287135</v>
      </c>
      <c r="AC19" s="9"/>
      <c r="AI19" s="5"/>
      <c r="AJ19" s="7"/>
    </row>
    <row r="20" spans="1:36" x14ac:dyDescent="0.25">
      <c r="A20" s="16" t="s">
        <v>21</v>
      </c>
      <c r="B20" s="9">
        <v>98.31460674157303</v>
      </c>
      <c r="C20" s="9">
        <v>101.68539325842696</v>
      </c>
      <c r="D20" s="9">
        <v>101.68539325842696</v>
      </c>
      <c r="E20" s="9">
        <v>101.68539325842696</v>
      </c>
      <c r="F20" s="9">
        <v>103.93258426966293</v>
      </c>
      <c r="G20" s="9">
        <v>103.93258426966293</v>
      </c>
      <c r="H20" s="9">
        <v>104.49438202247192</v>
      </c>
      <c r="I20" s="9">
        <v>103.93258426966293</v>
      </c>
      <c r="J20" s="9">
        <v>102.80898876404494</v>
      </c>
      <c r="K20" s="9">
        <v>102.24719101123596</v>
      </c>
      <c r="L20" s="9"/>
      <c r="M20" s="5"/>
      <c r="N20" s="14"/>
      <c r="O20" s="14"/>
      <c r="P20" s="11"/>
      <c r="R20" s="16" t="s">
        <v>21</v>
      </c>
      <c r="S20" s="9">
        <v>83.756345177664969</v>
      </c>
      <c r="T20" s="9">
        <v>86.294416243654823</v>
      </c>
      <c r="U20" s="9">
        <v>86.802030456852791</v>
      </c>
      <c r="V20" s="9">
        <v>89.340101522842644</v>
      </c>
      <c r="W20" s="9">
        <v>87.817258883248726</v>
      </c>
      <c r="X20" s="9">
        <v>89.340101522842644</v>
      </c>
      <c r="Y20" s="9">
        <v>89.847715736040612</v>
      </c>
      <c r="Z20" s="9">
        <v>90.862944162436548</v>
      </c>
      <c r="AA20" s="9">
        <v>90.862944162436548</v>
      </c>
      <c r="AB20" s="9">
        <v>90.862944162436548</v>
      </c>
      <c r="AC20" s="9"/>
      <c r="AI20" s="5"/>
      <c r="AJ20" s="7"/>
    </row>
    <row r="21" spans="1:36" x14ac:dyDescent="0.25">
      <c r="A21" s="16" t="s">
        <v>22</v>
      </c>
      <c r="B21" s="9">
        <v>81.218274111675129</v>
      </c>
      <c r="C21" s="9">
        <v>81.725888324873097</v>
      </c>
      <c r="D21" s="9">
        <v>82.741116751269033</v>
      </c>
      <c r="E21" s="9">
        <v>81.218274111675129</v>
      </c>
      <c r="F21" s="9">
        <v>81.725888324873097</v>
      </c>
      <c r="G21" s="9">
        <v>84.263959390862937</v>
      </c>
      <c r="H21" s="9">
        <v>85.279187817258887</v>
      </c>
      <c r="I21" s="9">
        <v>86.294416243654823</v>
      </c>
      <c r="J21" s="9">
        <v>86.802030456852791</v>
      </c>
      <c r="K21" s="9">
        <v>88.324873096446694</v>
      </c>
      <c r="L21" s="9"/>
      <c r="M21" s="5"/>
      <c r="N21" s="14"/>
      <c r="O21" s="14"/>
      <c r="P21" s="7"/>
      <c r="R21" s="16" t="s">
        <v>22</v>
      </c>
      <c r="S21" s="9">
        <v>82.914572864321613</v>
      </c>
      <c r="T21" s="9">
        <v>87.437185929648237</v>
      </c>
      <c r="U21" s="9">
        <v>87.939698492462313</v>
      </c>
      <c r="V21" s="9">
        <v>89.447236180904525</v>
      </c>
      <c r="W21" s="9">
        <v>89.949748743718601</v>
      </c>
      <c r="X21" s="9">
        <v>89.949748743718601</v>
      </c>
      <c r="Y21" s="9">
        <v>90.452261306532662</v>
      </c>
      <c r="Z21" s="9">
        <v>90.954773869346738</v>
      </c>
      <c r="AA21" s="9">
        <v>90.452261306532662</v>
      </c>
      <c r="AB21" s="9">
        <v>90.452261306532662</v>
      </c>
      <c r="AC21" s="9"/>
      <c r="AI21" s="5"/>
      <c r="AJ21" s="7"/>
    </row>
    <row r="22" spans="1:36" x14ac:dyDescent="0.25">
      <c r="A22" s="16" t="s">
        <v>23</v>
      </c>
      <c r="B22" s="9">
        <v>86.868686868686879</v>
      </c>
      <c r="C22" s="9">
        <v>88.383838383838381</v>
      </c>
      <c r="D22" s="9">
        <v>88.383838383838381</v>
      </c>
      <c r="E22" s="9">
        <v>92.424242424242422</v>
      </c>
      <c r="F22" s="9">
        <v>92.929292929292927</v>
      </c>
      <c r="G22" s="9">
        <v>93.939393939393938</v>
      </c>
      <c r="H22" s="9">
        <v>86.36363636363636</v>
      </c>
      <c r="I22" s="9">
        <v>95.454545454545453</v>
      </c>
      <c r="J22" s="9">
        <v>95.454545454545453</v>
      </c>
      <c r="K22" s="9">
        <v>95.454545454545453</v>
      </c>
      <c r="L22" s="9"/>
      <c r="M22" s="5"/>
      <c r="N22" s="14"/>
      <c r="O22" s="14"/>
      <c r="P22" s="7"/>
      <c r="R22" s="16" t="s">
        <v>23</v>
      </c>
      <c r="S22" s="9">
        <v>79.43925233644859</v>
      </c>
      <c r="T22" s="9">
        <v>80.841121495327101</v>
      </c>
      <c r="U22" s="9">
        <v>83.644859813084111</v>
      </c>
      <c r="V22" s="9">
        <v>83.644859813084111</v>
      </c>
      <c r="W22" s="9">
        <v>83.644859813084111</v>
      </c>
      <c r="X22" s="9">
        <v>83.177570093457945</v>
      </c>
      <c r="Y22" s="9">
        <v>84.112149532710276</v>
      </c>
      <c r="Z22" s="9">
        <v>83.177570093457945</v>
      </c>
      <c r="AA22" s="9">
        <v>83.644859813084111</v>
      </c>
      <c r="AB22" s="9">
        <v>83.644859813084111</v>
      </c>
      <c r="AC22" s="9"/>
      <c r="AI22" s="5"/>
      <c r="AJ22" s="7"/>
    </row>
    <row r="23" spans="1:36" x14ac:dyDescent="0.25">
      <c r="A23" s="16" t="s">
        <v>4</v>
      </c>
      <c r="B23" s="9">
        <v>87.939698492462313</v>
      </c>
      <c r="C23" s="9">
        <v>86.934673366834176</v>
      </c>
      <c r="D23" s="9">
        <v>86.934673366834176</v>
      </c>
      <c r="E23" s="9">
        <v>88.94472361809045</v>
      </c>
      <c r="F23" s="9">
        <v>83.417085427135675</v>
      </c>
      <c r="G23" s="9">
        <v>88.442211055276388</v>
      </c>
      <c r="H23" s="9">
        <v>86.934673366834176</v>
      </c>
      <c r="I23" s="9">
        <v>88.94472361809045</v>
      </c>
      <c r="J23" s="9">
        <v>87.939698492462313</v>
      </c>
      <c r="K23" s="9">
        <v>92.964824120603012</v>
      </c>
      <c r="L23" s="9"/>
      <c r="M23" s="5"/>
      <c r="N23" s="14"/>
      <c r="O23" s="14"/>
      <c r="P23" s="7"/>
      <c r="R23" s="16" t="s">
        <v>4</v>
      </c>
      <c r="S23" s="9">
        <v>85.405405405405403</v>
      </c>
      <c r="T23" s="9">
        <v>84.324324324324323</v>
      </c>
      <c r="U23" s="9">
        <v>86.486486486486484</v>
      </c>
      <c r="V23" s="9">
        <v>89.189189189189193</v>
      </c>
      <c r="W23" s="9">
        <v>89.189189189189193</v>
      </c>
      <c r="X23" s="9">
        <v>89.189189189189193</v>
      </c>
      <c r="Y23" s="9">
        <v>88.64864864864866</v>
      </c>
      <c r="Z23" s="9">
        <v>88.64864864864866</v>
      </c>
      <c r="AA23" s="9">
        <v>88.108108108108112</v>
      </c>
      <c r="AB23" s="9">
        <v>88.64864864864866</v>
      </c>
      <c r="AC23" s="9"/>
      <c r="AI23" s="5"/>
      <c r="AJ23" s="7"/>
    </row>
    <row r="24" spans="1:36" x14ac:dyDescent="0.25">
      <c r="A24" s="16" t="s">
        <v>24</v>
      </c>
      <c r="B24" s="9">
        <v>79.234972677595621</v>
      </c>
      <c r="C24" s="9">
        <v>85.792349726775953</v>
      </c>
      <c r="D24" s="9">
        <v>86.885245901639337</v>
      </c>
      <c r="E24" s="9">
        <v>86.885245901639337</v>
      </c>
      <c r="F24" s="9">
        <v>90.710382513661202</v>
      </c>
      <c r="G24" s="9">
        <v>92.896174863387984</v>
      </c>
      <c r="H24" s="9">
        <v>94.535519125683066</v>
      </c>
      <c r="I24" s="9">
        <v>97.814207650273218</v>
      </c>
      <c r="J24" s="9">
        <v>100</v>
      </c>
      <c r="K24" s="9">
        <v>100</v>
      </c>
      <c r="L24" s="9"/>
      <c r="M24" s="5"/>
      <c r="N24" s="14"/>
      <c r="O24" s="14"/>
      <c r="P24" s="7"/>
      <c r="R24" s="16" t="s">
        <v>24</v>
      </c>
      <c r="S24" s="9">
        <v>90.760869565217391</v>
      </c>
      <c r="T24" s="9">
        <v>91.847826086956516</v>
      </c>
      <c r="U24" s="9">
        <v>99.456521739130437</v>
      </c>
      <c r="V24" s="9">
        <v>102.71739130434783</v>
      </c>
      <c r="W24" s="9">
        <v>101.63043478260869</v>
      </c>
      <c r="X24" s="9">
        <v>100.54347826086956</v>
      </c>
      <c r="Y24" s="9">
        <v>102.71739130434783</v>
      </c>
      <c r="Z24" s="9">
        <v>102.71739130434783</v>
      </c>
      <c r="AA24" s="9">
        <v>102.71739130434783</v>
      </c>
      <c r="AB24" s="9">
        <v>102.71739130434783</v>
      </c>
      <c r="AC24" s="9"/>
      <c r="AI24" s="5"/>
      <c r="AJ24" s="7"/>
    </row>
    <row r="25" spans="1:36" x14ac:dyDescent="0.25">
      <c r="A25" s="16" t="s">
        <v>25</v>
      </c>
      <c r="B25" s="9">
        <v>85.792349726775953</v>
      </c>
      <c r="C25" s="9">
        <v>90.710382513661202</v>
      </c>
      <c r="D25" s="9">
        <v>92.349726775956285</v>
      </c>
      <c r="E25" s="9">
        <v>93.442622950819683</v>
      </c>
      <c r="F25" s="9">
        <v>94.535519125683066</v>
      </c>
      <c r="G25" s="9">
        <v>94.535519125683066</v>
      </c>
      <c r="H25" s="9">
        <v>96.174863387978135</v>
      </c>
      <c r="I25" s="9">
        <v>96.174863387978135</v>
      </c>
      <c r="J25" s="9">
        <v>96.174863387978135</v>
      </c>
      <c r="K25" s="9">
        <v>96.721311475409834</v>
      </c>
      <c r="L25" s="9"/>
      <c r="M25" s="5"/>
      <c r="N25" s="14"/>
      <c r="O25" s="14"/>
      <c r="P25" s="7"/>
      <c r="R25" s="16" t="s">
        <v>25</v>
      </c>
      <c r="S25" s="9">
        <v>84.577114427860707</v>
      </c>
      <c r="T25" s="9">
        <v>85.074626865671647</v>
      </c>
      <c r="U25" s="9">
        <v>88.059701492537314</v>
      </c>
      <c r="V25" s="9">
        <v>89.552238805970148</v>
      </c>
      <c r="W25" s="9">
        <v>90.547263681592042</v>
      </c>
      <c r="X25" s="9">
        <v>89.552238805970148</v>
      </c>
      <c r="Y25" s="9">
        <v>91.542288557213936</v>
      </c>
      <c r="Z25" s="9">
        <v>91.542288557213936</v>
      </c>
      <c r="AA25" s="9">
        <v>91.044776119402982</v>
      </c>
      <c r="AB25" s="9">
        <v>93.03482587064677</v>
      </c>
      <c r="AC25" s="9"/>
      <c r="AI25" s="5"/>
      <c r="AJ25" s="7"/>
    </row>
    <row r="26" spans="1:36" x14ac:dyDescent="0.25">
      <c r="A26" s="16" t="s">
        <v>26</v>
      </c>
      <c r="B26" s="9">
        <v>85.869565217391312</v>
      </c>
      <c r="C26" s="9">
        <v>86.956521739130437</v>
      </c>
      <c r="D26" s="9">
        <v>88.58695652173914</v>
      </c>
      <c r="E26" s="9">
        <v>91.304347826086953</v>
      </c>
      <c r="F26" s="9">
        <v>92.391304347826093</v>
      </c>
      <c r="G26" s="9">
        <v>92.934782608695656</v>
      </c>
      <c r="H26" s="9">
        <v>94.565217391304344</v>
      </c>
      <c r="I26" s="9">
        <v>94.021739130434781</v>
      </c>
      <c r="J26" s="9">
        <v>94.021739130434781</v>
      </c>
      <c r="K26" s="9">
        <v>96.739130434782609</v>
      </c>
      <c r="L26" s="9"/>
      <c r="M26" s="5"/>
      <c r="N26" s="14"/>
      <c r="O26" s="14"/>
      <c r="P26" s="7"/>
      <c r="R26" s="16" t="s">
        <v>26</v>
      </c>
      <c r="S26" s="9">
        <v>74.456521739130437</v>
      </c>
      <c r="T26" s="9">
        <v>80.434782608695656</v>
      </c>
      <c r="U26" s="9">
        <v>80.978260869565219</v>
      </c>
      <c r="V26" s="9">
        <v>83.152173913043484</v>
      </c>
      <c r="W26" s="9">
        <v>81.521739130434781</v>
      </c>
      <c r="X26" s="9">
        <v>85.326086956521735</v>
      </c>
      <c r="Y26" s="9">
        <v>84.239130434782609</v>
      </c>
      <c r="Z26" s="9">
        <v>85.326086956521735</v>
      </c>
      <c r="AA26" s="9">
        <v>85.869565217391312</v>
      </c>
      <c r="AB26" s="9">
        <v>85.869565217391312</v>
      </c>
      <c r="AC26" s="9"/>
      <c r="AI26" s="5"/>
      <c r="AJ26" s="7"/>
    </row>
    <row r="27" spans="1:36" x14ac:dyDescent="0.25">
      <c r="A27" s="16" t="s">
        <v>27</v>
      </c>
      <c r="B27" s="9">
        <v>85.263157894736835</v>
      </c>
      <c r="C27" s="9">
        <v>84.73684210526315</v>
      </c>
      <c r="D27" s="9">
        <v>93.15789473684211</v>
      </c>
      <c r="E27" s="9">
        <v>91.578947368421055</v>
      </c>
      <c r="F27" s="9">
        <v>94.21052631578948</v>
      </c>
      <c r="G27" s="9">
        <v>97.368421052631575</v>
      </c>
      <c r="H27" s="9">
        <v>99.473684210526315</v>
      </c>
      <c r="I27" s="9">
        <v>96.315789473684205</v>
      </c>
      <c r="J27" s="9">
        <v>93.15789473684211</v>
      </c>
      <c r="K27" s="9">
        <v>96.315789473684205</v>
      </c>
      <c r="L27" s="9"/>
      <c r="M27" s="5"/>
      <c r="N27" s="14"/>
      <c r="O27" s="14"/>
      <c r="P27" s="7"/>
      <c r="R27" s="16" t="s">
        <v>27</v>
      </c>
      <c r="S27" s="9">
        <v>73.711340206185568</v>
      </c>
      <c r="T27" s="9">
        <v>73.19587628865979</v>
      </c>
      <c r="U27" s="9">
        <v>77.319587628865989</v>
      </c>
      <c r="V27" s="9">
        <v>80.927835051546396</v>
      </c>
      <c r="W27" s="9">
        <v>78.865979381443296</v>
      </c>
      <c r="X27" s="9">
        <v>80.412371134020617</v>
      </c>
      <c r="Y27" s="9">
        <v>79.381443298969074</v>
      </c>
      <c r="Z27" s="9">
        <v>82.474226804123703</v>
      </c>
      <c r="AA27" s="9">
        <v>82.474226804123703</v>
      </c>
      <c r="AB27" s="9">
        <v>80.927835051546396</v>
      </c>
      <c r="AC27" s="9"/>
      <c r="AI27" s="5"/>
      <c r="AJ27" s="7"/>
    </row>
    <row r="28" spans="1:36" x14ac:dyDescent="0.25">
      <c r="A28" s="16" t="s">
        <v>28</v>
      </c>
      <c r="B28" s="9">
        <v>75.242718446601941</v>
      </c>
      <c r="C28" s="9">
        <v>81.553398058252426</v>
      </c>
      <c r="D28" s="9">
        <v>81.553398058252426</v>
      </c>
      <c r="E28" s="9">
        <v>84.951456310679603</v>
      </c>
      <c r="F28" s="9">
        <v>89.805825242718456</v>
      </c>
      <c r="G28" s="9">
        <v>90.77669902912622</v>
      </c>
      <c r="H28" s="9">
        <v>92.233009708737868</v>
      </c>
      <c r="I28" s="9">
        <v>93.689320388349515</v>
      </c>
      <c r="J28" s="9">
        <v>93.203883495145632</v>
      </c>
      <c r="K28" s="9">
        <v>96.601941747572823</v>
      </c>
      <c r="L28" s="9"/>
      <c r="M28" s="5"/>
      <c r="N28" s="14"/>
      <c r="O28" s="14"/>
      <c r="P28" s="7"/>
      <c r="R28" s="16" t="s">
        <v>28</v>
      </c>
      <c r="S28" s="9">
        <v>77.8</v>
      </c>
      <c r="T28" s="9">
        <v>77.8</v>
      </c>
      <c r="U28" s="9">
        <v>77.8</v>
      </c>
      <c r="V28" s="9">
        <v>81.2</v>
      </c>
      <c r="W28" s="9">
        <v>81.2</v>
      </c>
      <c r="X28" s="9">
        <v>84.6</v>
      </c>
      <c r="Y28" s="9">
        <v>85</v>
      </c>
      <c r="Z28" s="9">
        <v>87.5</v>
      </c>
      <c r="AA28" s="9">
        <v>86</v>
      </c>
      <c r="AB28" s="9">
        <v>86.5</v>
      </c>
      <c r="AC28" s="9"/>
      <c r="AI28" s="5"/>
      <c r="AJ28" s="7"/>
    </row>
    <row r="29" spans="1:36" x14ac:dyDescent="0.25">
      <c r="A29" s="16" t="s">
        <v>29</v>
      </c>
      <c r="B29" s="9">
        <v>82.2</v>
      </c>
      <c r="C29" s="9">
        <v>85.4</v>
      </c>
      <c r="D29" s="9">
        <v>86.9</v>
      </c>
      <c r="E29" s="9">
        <v>85.4</v>
      </c>
      <c r="F29" s="9">
        <v>85.4</v>
      </c>
      <c r="G29" s="9">
        <v>88</v>
      </c>
      <c r="H29" s="9">
        <v>84.6</v>
      </c>
      <c r="I29" s="9">
        <v>88</v>
      </c>
      <c r="J29" s="9">
        <v>90.1</v>
      </c>
      <c r="K29" s="9">
        <v>89</v>
      </c>
      <c r="L29" s="9"/>
      <c r="M29" s="5"/>
      <c r="N29" s="14"/>
      <c r="O29" s="14"/>
      <c r="P29" s="7"/>
      <c r="R29" s="16" t="s">
        <v>29</v>
      </c>
      <c r="S29" s="9">
        <v>84.4</v>
      </c>
      <c r="T29" s="9">
        <v>87.4</v>
      </c>
      <c r="U29" s="9">
        <v>88.4</v>
      </c>
      <c r="V29" s="9">
        <v>90.4</v>
      </c>
      <c r="W29" s="9">
        <v>84.9</v>
      </c>
      <c r="X29" s="9">
        <v>89.4</v>
      </c>
      <c r="Y29" s="9">
        <v>88.4</v>
      </c>
      <c r="Z29" s="9">
        <v>88.4</v>
      </c>
      <c r="AA29" s="9">
        <v>90.9</v>
      </c>
      <c r="AB29" s="9">
        <v>89.4</v>
      </c>
      <c r="AC29" s="9"/>
      <c r="AI29" s="5"/>
      <c r="AJ29" s="7"/>
    </row>
    <row r="30" spans="1:36" s="3" customFormat="1" x14ac:dyDescent="0.25">
      <c r="A30" s="16" t="s">
        <v>30</v>
      </c>
      <c r="B30" s="9">
        <v>87.2</v>
      </c>
      <c r="C30" s="9">
        <v>89.7</v>
      </c>
      <c r="D30" s="9">
        <v>89.7</v>
      </c>
      <c r="E30" s="9">
        <v>90.8</v>
      </c>
      <c r="F30" s="9">
        <v>91.3</v>
      </c>
      <c r="G30" s="9">
        <v>92.3</v>
      </c>
      <c r="H30" s="9">
        <v>91.3</v>
      </c>
      <c r="I30" s="9">
        <v>93.3</v>
      </c>
      <c r="J30" s="9">
        <v>92.3</v>
      </c>
      <c r="K30" s="9">
        <v>93.3</v>
      </c>
      <c r="L30" s="9"/>
      <c r="M30" s="5"/>
      <c r="N30" s="14"/>
      <c r="O30" s="14"/>
      <c r="P30" s="7"/>
      <c r="R30" s="16" t="s">
        <v>30</v>
      </c>
      <c r="S30" s="9">
        <v>72.8</v>
      </c>
      <c r="T30" s="9">
        <v>73.900000000000006</v>
      </c>
      <c r="U30" s="9">
        <v>74.400000000000006</v>
      </c>
      <c r="V30" s="9">
        <v>79.2</v>
      </c>
      <c r="W30" s="9">
        <v>78.7</v>
      </c>
      <c r="X30" s="9">
        <v>78.7</v>
      </c>
      <c r="Y30" s="9">
        <v>81.3</v>
      </c>
      <c r="Z30" s="9">
        <v>80.8</v>
      </c>
      <c r="AA30" s="9">
        <v>81.900000000000006</v>
      </c>
      <c r="AB30" s="9">
        <v>81.3</v>
      </c>
      <c r="AC30" s="9"/>
      <c r="AD30" s="7"/>
      <c r="AE30" s="7"/>
      <c r="AF30" s="7"/>
      <c r="AG30" s="7"/>
      <c r="AI30" s="5"/>
      <c r="AJ30" s="7"/>
    </row>
    <row r="31" spans="1:36" s="3" customFormat="1" x14ac:dyDescent="0.25">
      <c r="A31" s="16" t="s">
        <v>31</v>
      </c>
      <c r="B31" s="9">
        <v>87.7</v>
      </c>
      <c r="C31" s="9">
        <v>85.5</v>
      </c>
      <c r="D31" s="9">
        <v>88.8</v>
      </c>
      <c r="E31" s="9">
        <v>93.3</v>
      </c>
      <c r="F31" s="9">
        <v>97.2</v>
      </c>
      <c r="G31" s="9">
        <v>99.4</v>
      </c>
      <c r="H31" s="9">
        <v>101.1</v>
      </c>
      <c r="I31" s="9">
        <v>105.5</v>
      </c>
      <c r="J31" s="9">
        <v>105</v>
      </c>
      <c r="K31" s="9">
        <v>101.1</v>
      </c>
      <c r="L31" s="9"/>
      <c r="M31" s="5"/>
      <c r="N31" s="14"/>
      <c r="O31" s="14"/>
      <c r="P31" s="7"/>
      <c r="R31" s="16" t="s">
        <v>31</v>
      </c>
      <c r="S31" s="9">
        <v>68.3</v>
      </c>
      <c r="T31" s="9">
        <v>74.599999999999994</v>
      </c>
      <c r="U31" s="9">
        <v>79.2</v>
      </c>
      <c r="V31" s="9">
        <v>84.4</v>
      </c>
      <c r="W31" s="9">
        <v>87</v>
      </c>
      <c r="X31" s="9">
        <v>84.4</v>
      </c>
      <c r="Y31" s="9">
        <v>87</v>
      </c>
      <c r="Z31" s="9">
        <v>87.5</v>
      </c>
      <c r="AA31" s="9">
        <v>88.6</v>
      </c>
      <c r="AB31" s="9">
        <v>88.6</v>
      </c>
      <c r="AC31" s="9"/>
      <c r="AD31" s="7"/>
      <c r="AE31" s="7"/>
      <c r="AF31" s="7"/>
      <c r="AG31" s="7"/>
    </row>
    <row r="32" spans="1:36" x14ac:dyDescent="0.25">
      <c r="V32" s="29"/>
      <c r="W32" s="29"/>
      <c r="X32" s="10"/>
      <c r="Y32" s="10"/>
      <c r="Z32" s="10"/>
      <c r="AA32" s="10"/>
      <c r="AB32" s="10"/>
    </row>
    <row r="33" spans="1:33" s="3" customFormat="1" x14ac:dyDescent="0.25">
      <c r="A33" s="17"/>
      <c r="D33" s="2"/>
      <c r="K33" s="21"/>
      <c r="L33" s="27"/>
      <c r="M33" s="27"/>
      <c r="R33" s="17"/>
      <c r="V33" s="10"/>
      <c r="W33" s="10"/>
      <c r="X33" s="10"/>
      <c r="Y33" s="10"/>
      <c r="Z33" s="10"/>
      <c r="AA33" s="10"/>
      <c r="AB33" s="21"/>
      <c r="AC33" s="27"/>
      <c r="AD33" s="27"/>
      <c r="AE33" s="7"/>
      <c r="AF33" s="7"/>
      <c r="AG33" s="7"/>
    </row>
    <row r="34" spans="1:33" s="3" customFormat="1" x14ac:dyDescent="0.25">
      <c r="A34" s="17"/>
      <c r="K34" s="21"/>
      <c r="L34" s="27"/>
      <c r="M34" s="27"/>
      <c r="R34" s="17"/>
      <c r="V34" s="10"/>
      <c r="W34" s="10"/>
      <c r="X34" s="10"/>
      <c r="Y34" s="10"/>
      <c r="Z34" s="10"/>
      <c r="AA34" s="10"/>
      <c r="AB34" s="21"/>
      <c r="AC34" s="27"/>
      <c r="AD34" s="27"/>
      <c r="AE34" s="7"/>
      <c r="AF34" s="7"/>
      <c r="AG34" s="7"/>
    </row>
    <row r="35" spans="1:33" x14ac:dyDescent="0.25">
      <c r="D35" s="2"/>
    </row>
    <row r="36" spans="1:33" ht="19.5" x14ac:dyDescent="0.3">
      <c r="A36" s="37" t="s">
        <v>33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22"/>
      <c r="M36" s="6"/>
      <c r="N36" s="6"/>
      <c r="O36" s="6"/>
      <c r="P36" s="15"/>
      <c r="Q36" s="15"/>
      <c r="R36" s="37" t="s">
        <v>33</v>
      </c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22"/>
      <c r="AD36" s="6"/>
      <c r="AE36" s="6"/>
    </row>
    <row r="37" spans="1:33" x14ac:dyDescent="0.25">
      <c r="A37" s="4" t="s">
        <v>3</v>
      </c>
      <c r="B37" s="9">
        <v>56.097560975609753</v>
      </c>
      <c r="C37" s="9">
        <v>68.292682926829272</v>
      </c>
      <c r="D37" s="9">
        <v>69.105691056910572</v>
      </c>
      <c r="E37" s="9">
        <v>73.983739837398375</v>
      </c>
      <c r="F37" s="9">
        <v>76.422764227642276</v>
      </c>
      <c r="G37" s="9">
        <v>69.105691056910572</v>
      </c>
      <c r="H37" s="9">
        <v>72.357723577235774</v>
      </c>
      <c r="I37" s="9">
        <v>74.796747967479675</v>
      </c>
      <c r="J37" s="9">
        <v>73.170731707317074</v>
      </c>
      <c r="K37" s="9">
        <v>76.422764227642276</v>
      </c>
      <c r="L37" s="9"/>
      <c r="M37" s="18"/>
      <c r="N37" s="13"/>
      <c r="O37" s="13"/>
      <c r="R37" s="4" t="s">
        <v>3</v>
      </c>
      <c r="S37" s="9">
        <v>68.656716417910445</v>
      </c>
      <c r="T37" s="9">
        <v>70.149253731343279</v>
      </c>
      <c r="U37" s="9">
        <v>77.611940298507463</v>
      </c>
      <c r="V37" s="9">
        <v>76.865671641791039</v>
      </c>
      <c r="W37" s="9">
        <v>74.626865671641795</v>
      </c>
      <c r="X37" s="9">
        <v>76.865671641791039</v>
      </c>
      <c r="Y37" s="9">
        <v>77.611940298507463</v>
      </c>
      <c r="Z37" s="9">
        <v>76.119402985074629</v>
      </c>
      <c r="AA37" s="9">
        <v>76.119402985074629</v>
      </c>
      <c r="AB37" s="9">
        <v>77.611940298507463</v>
      </c>
      <c r="AC37" s="9"/>
    </row>
    <row r="38" spans="1:33" x14ac:dyDescent="0.25">
      <c r="A38" s="4" t="s">
        <v>5</v>
      </c>
      <c r="B38" s="9">
        <v>65.486725663716811</v>
      </c>
      <c r="C38" s="9">
        <v>70.796460176991147</v>
      </c>
      <c r="D38" s="9">
        <v>71.681415929203538</v>
      </c>
      <c r="E38" s="9">
        <v>71.681415929203538</v>
      </c>
      <c r="F38" s="9">
        <v>74.336283185840713</v>
      </c>
      <c r="G38" s="9">
        <v>70.796460176991147</v>
      </c>
      <c r="H38" s="9">
        <v>70.796460176991147</v>
      </c>
      <c r="I38" s="9">
        <v>74.336283185840713</v>
      </c>
      <c r="J38" s="9">
        <v>77.876106194690266</v>
      </c>
      <c r="K38" s="9">
        <v>75.221238938053091</v>
      </c>
      <c r="L38" s="9"/>
      <c r="M38" s="5"/>
      <c r="N38" s="18"/>
      <c r="O38" s="18"/>
      <c r="R38" s="4" t="s">
        <v>5</v>
      </c>
      <c r="S38" s="9">
        <v>66.666666666666671</v>
      </c>
      <c r="T38" s="9">
        <v>67.567567567567565</v>
      </c>
      <c r="U38" s="9">
        <v>70.270270270270274</v>
      </c>
      <c r="V38" s="9">
        <v>71.171171171171167</v>
      </c>
      <c r="W38" s="9">
        <v>76.576576576576571</v>
      </c>
      <c r="X38" s="9">
        <v>76.576576576576571</v>
      </c>
      <c r="Y38" s="9">
        <v>78.378378378378372</v>
      </c>
      <c r="Z38" s="9">
        <v>77.477477477477478</v>
      </c>
      <c r="AA38" s="9">
        <v>77.477477477477478</v>
      </c>
      <c r="AB38" s="9">
        <v>75.675675675675677</v>
      </c>
      <c r="AC38" s="9"/>
    </row>
    <row r="39" spans="1:33" x14ac:dyDescent="0.25">
      <c r="A39" s="4" t="s">
        <v>6</v>
      </c>
      <c r="B39" s="9">
        <v>46.938775510204081</v>
      </c>
      <c r="C39" s="9">
        <v>51.020408163265309</v>
      </c>
      <c r="D39" s="9">
        <v>59.183673469387756</v>
      </c>
      <c r="E39" s="9">
        <v>59.183673469387756</v>
      </c>
      <c r="F39" s="9">
        <v>61.224489795918366</v>
      </c>
      <c r="G39" s="9">
        <v>67.34693877551021</v>
      </c>
      <c r="H39" s="9">
        <v>65.306122448979593</v>
      </c>
      <c r="I39" s="9">
        <v>65.306122448979593</v>
      </c>
      <c r="J39" s="9">
        <v>63.265306122448976</v>
      </c>
      <c r="K39" s="9">
        <v>70.408163265306129</v>
      </c>
      <c r="L39" s="9"/>
      <c r="M39" s="5"/>
      <c r="N39" s="18"/>
      <c r="O39" s="18"/>
      <c r="R39" s="4" t="s">
        <v>6</v>
      </c>
      <c r="S39" s="9">
        <v>67.938931297709928</v>
      </c>
      <c r="T39" s="9">
        <v>68.702290076335885</v>
      </c>
      <c r="U39" s="9">
        <v>70.229007633587784</v>
      </c>
      <c r="V39" s="9">
        <v>73.282442748091597</v>
      </c>
      <c r="W39" s="9">
        <v>67.175572519083971</v>
      </c>
      <c r="X39" s="9">
        <v>72.519083969465655</v>
      </c>
      <c r="Y39" s="9">
        <v>70.992366412213741</v>
      </c>
      <c r="Z39" s="9">
        <v>66.412213740458014</v>
      </c>
      <c r="AA39" s="9">
        <v>67.175572519083971</v>
      </c>
      <c r="AB39" s="9">
        <v>66.412213740458014</v>
      </c>
      <c r="AC39" s="9"/>
      <c r="AE39" s="6"/>
    </row>
    <row r="40" spans="1:33" x14ac:dyDescent="0.25">
      <c r="A40" s="4" t="s">
        <v>7</v>
      </c>
      <c r="B40" s="9">
        <v>76.984126984126988</v>
      </c>
      <c r="C40" s="9">
        <v>77.777777777777771</v>
      </c>
      <c r="D40" s="9">
        <v>80.158730158730165</v>
      </c>
      <c r="E40" s="9">
        <v>83.333333333333329</v>
      </c>
      <c r="F40" s="9">
        <v>78.571428571428569</v>
      </c>
      <c r="G40" s="9">
        <v>80.952380952380949</v>
      </c>
      <c r="H40" s="9">
        <v>80.158730158730165</v>
      </c>
      <c r="I40" s="9">
        <v>80.158730158730165</v>
      </c>
      <c r="J40" s="9">
        <v>82.539682539682545</v>
      </c>
      <c r="K40" s="9">
        <v>81.746031746031747</v>
      </c>
      <c r="L40" s="9"/>
      <c r="M40" s="5"/>
      <c r="N40" s="18"/>
      <c r="O40" s="18"/>
      <c r="R40" s="4" t="s">
        <v>7</v>
      </c>
      <c r="S40" s="9">
        <v>71.428571428571431</v>
      </c>
      <c r="T40" s="9">
        <v>78.095238095238102</v>
      </c>
      <c r="U40" s="9">
        <v>80</v>
      </c>
      <c r="V40" s="9">
        <v>80</v>
      </c>
      <c r="W40" s="9">
        <v>81.904761904761898</v>
      </c>
      <c r="X40" s="9">
        <v>80.952380952380949</v>
      </c>
      <c r="Y40" s="9">
        <v>81.904761904761898</v>
      </c>
      <c r="Z40" s="9">
        <v>79.047619047619051</v>
      </c>
      <c r="AA40" s="9">
        <v>81.904761904761898</v>
      </c>
      <c r="AB40" s="9">
        <v>80.952380952380949</v>
      </c>
      <c r="AC40" s="9"/>
      <c r="AE40" s="8"/>
    </row>
    <row r="41" spans="1:33" x14ac:dyDescent="0.25">
      <c r="A41" s="4" t="s">
        <v>8</v>
      </c>
      <c r="B41" s="9">
        <v>62.99212598425197</v>
      </c>
      <c r="C41" s="9">
        <v>74.803149606299215</v>
      </c>
      <c r="D41" s="9">
        <v>80.314960629921259</v>
      </c>
      <c r="E41" s="9">
        <v>81.889763779527556</v>
      </c>
      <c r="F41" s="9">
        <v>83.464566929133852</v>
      </c>
      <c r="G41" s="9">
        <v>84.251968503937007</v>
      </c>
      <c r="H41" s="9">
        <v>80.314960629921259</v>
      </c>
      <c r="I41" s="9">
        <v>83.464566929133852</v>
      </c>
      <c r="J41" s="9">
        <v>81.889763779527556</v>
      </c>
      <c r="K41" s="9">
        <v>83.464566929133852</v>
      </c>
      <c r="L41" s="9"/>
      <c r="M41" s="5"/>
      <c r="N41" s="18"/>
      <c r="O41" s="18"/>
      <c r="R41" s="4" t="s">
        <v>8</v>
      </c>
      <c r="S41" s="9">
        <v>68.103448275862064</v>
      </c>
      <c r="T41" s="9">
        <v>72.41379310344827</v>
      </c>
      <c r="U41" s="9">
        <v>76.724137931034477</v>
      </c>
      <c r="V41" s="9">
        <v>80.172413793103445</v>
      </c>
      <c r="W41" s="9">
        <v>81.896551724137936</v>
      </c>
      <c r="X41" s="9">
        <v>82.758620689655174</v>
      </c>
      <c r="Y41" s="9">
        <v>84.482758620689651</v>
      </c>
      <c r="Z41" s="9">
        <v>85.34482758620689</v>
      </c>
      <c r="AA41" s="9">
        <v>87.931034482758619</v>
      </c>
      <c r="AB41" s="9">
        <v>84.482758620689651</v>
      </c>
      <c r="AC41" s="9"/>
    </row>
    <row r="42" spans="1:33" x14ac:dyDescent="0.25">
      <c r="A42" s="4" t="s">
        <v>9</v>
      </c>
      <c r="B42" s="9">
        <v>58.196721311475407</v>
      </c>
      <c r="C42" s="9">
        <v>77.868852459016395</v>
      </c>
      <c r="D42" s="9">
        <v>73.770491803278688</v>
      </c>
      <c r="E42" s="9">
        <v>74.590163934426229</v>
      </c>
      <c r="F42" s="9">
        <v>76.229508196721312</v>
      </c>
      <c r="G42" s="9">
        <v>77.868852459016395</v>
      </c>
      <c r="H42" s="9">
        <v>81.147540983606561</v>
      </c>
      <c r="I42" s="9">
        <v>78.688524590163937</v>
      </c>
      <c r="J42" s="9">
        <v>80.327868852459019</v>
      </c>
      <c r="K42" s="9">
        <v>81.147540983606561</v>
      </c>
      <c r="L42" s="9"/>
      <c r="M42" s="5"/>
      <c r="N42" s="18"/>
      <c r="O42" s="18"/>
      <c r="R42" s="4" t="s">
        <v>9</v>
      </c>
      <c r="S42" s="9">
        <v>66.412213740458014</v>
      </c>
      <c r="T42" s="9">
        <v>70.229007633587784</v>
      </c>
      <c r="U42" s="9">
        <v>70.229007633587784</v>
      </c>
      <c r="V42" s="9">
        <v>75.572519083969468</v>
      </c>
      <c r="W42" s="9">
        <v>78.625954198473281</v>
      </c>
      <c r="X42" s="9">
        <v>82.44274809160305</v>
      </c>
      <c r="Y42" s="9">
        <v>81.679389312977094</v>
      </c>
      <c r="Z42" s="9">
        <v>83.969465648854964</v>
      </c>
      <c r="AA42" s="9">
        <v>84.732824427480921</v>
      </c>
      <c r="AB42" s="9">
        <v>81.679389312977094</v>
      </c>
      <c r="AC42" s="9"/>
    </row>
    <row r="43" spans="1:33" x14ac:dyDescent="0.25">
      <c r="A43" s="4" t="s">
        <v>10</v>
      </c>
      <c r="B43" s="9">
        <v>48.507462686567166</v>
      </c>
      <c r="C43" s="9">
        <v>62.686567164179102</v>
      </c>
      <c r="D43" s="9">
        <v>64.925373134328353</v>
      </c>
      <c r="E43" s="9">
        <v>70.149253731343279</v>
      </c>
      <c r="F43" s="9">
        <v>73.134328358208961</v>
      </c>
      <c r="G43" s="9">
        <v>73.134328358208961</v>
      </c>
      <c r="H43" s="9">
        <v>73.880597014925371</v>
      </c>
      <c r="I43" s="9">
        <v>73.134328358208961</v>
      </c>
      <c r="J43" s="9">
        <v>72.388059701492537</v>
      </c>
      <c r="K43" s="9">
        <v>75.373134328358205</v>
      </c>
      <c r="L43" s="9"/>
      <c r="M43" s="5"/>
      <c r="N43" s="18"/>
      <c r="O43" s="18"/>
      <c r="R43" s="4" t="s">
        <v>10</v>
      </c>
      <c r="S43" s="9">
        <v>76.470588235294116</v>
      </c>
      <c r="T43" s="9">
        <v>79.411764705882348</v>
      </c>
      <c r="U43" s="9">
        <v>89.705882352941174</v>
      </c>
      <c r="V43" s="9">
        <v>78.67647058823529</v>
      </c>
      <c r="W43" s="9">
        <v>74.264705882352942</v>
      </c>
      <c r="X43" s="9">
        <v>75</v>
      </c>
      <c r="Y43" s="9">
        <v>77.205882352941174</v>
      </c>
      <c r="Z43" s="9">
        <v>78.67647058823529</v>
      </c>
      <c r="AA43" s="9">
        <v>75</v>
      </c>
      <c r="AB43" s="9">
        <v>77.205882352941174</v>
      </c>
      <c r="AC43" s="9"/>
    </row>
    <row r="44" spans="1:33" x14ac:dyDescent="0.25">
      <c r="A44" s="4" t="s">
        <v>11</v>
      </c>
      <c r="B44" s="9">
        <v>65.441176470588232</v>
      </c>
      <c r="C44" s="9">
        <v>76.470588235294116</v>
      </c>
      <c r="D44" s="9">
        <v>76.470588235294116</v>
      </c>
      <c r="E44" s="9">
        <v>83.088235294117652</v>
      </c>
      <c r="F44" s="9">
        <v>76.470588235294116</v>
      </c>
      <c r="G44" s="9">
        <v>78.67647058823529</v>
      </c>
      <c r="H44" s="9">
        <v>86.029411764705884</v>
      </c>
      <c r="I44" s="9">
        <v>85.294117647058826</v>
      </c>
      <c r="J44" s="9">
        <v>86.029411764705884</v>
      </c>
      <c r="K44" s="9">
        <v>87.5</v>
      </c>
      <c r="L44" s="9"/>
      <c r="M44" s="5"/>
      <c r="N44" s="18"/>
      <c r="O44" s="18"/>
      <c r="R44" s="4" t="s">
        <v>11</v>
      </c>
      <c r="S44" s="9">
        <v>64.957264957264954</v>
      </c>
      <c r="T44" s="9">
        <v>67.521367521367523</v>
      </c>
      <c r="U44" s="9">
        <v>66.666666666666671</v>
      </c>
      <c r="V44" s="9">
        <v>70.940170940170944</v>
      </c>
      <c r="W44" s="9">
        <v>70.940170940170944</v>
      </c>
      <c r="X44" s="9">
        <v>74.358974358974365</v>
      </c>
      <c r="Y44" s="9">
        <v>71.794871794871796</v>
      </c>
      <c r="Z44" s="9">
        <v>72.649572649572647</v>
      </c>
      <c r="AA44" s="9">
        <v>71.794871794871796</v>
      </c>
      <c r="AB44" s="9">
        <v>75.213675213675216</v>
      </c>
      <c r="AC44" s="9"/>
    </row>
    <row r="45" spans="1:33" x14ac:dyDescent="0.25">
      <c r="A45" s="4" t="s">
        <v>12</v>
      </c>
      <c r="B45" s="9">
        <v>70.588235294117652</v>
      </c>
      <c r="C45" s="9">
        <v>81.512605042016801</v>
      </c>
      <c r="D45" s="9">
        <v>87.394957983193279</v>
      </c>
      <c r="E45" s="9">
        <v>88.235294117647058</v>
      </c>
      <c r="F45" s="9">
        <v>89.915966386554615</v>
      </c>
      <c r="G45" s="9">
        <v>88.235294117647058</v>
      </c>
      <c r="H45" s="9">
        <v>91.596638655462186</v>
      </c>
      <c r="I45" s="9">
        <v>93.277310924369743</v>
      </c>
      <c r="J45" s="9">
        <v>90.756302521008408</v>
      </c>
      <c r="K45" s="9">
        <v>93.277310924369743</v>
      </c>
      <c r="L45" s="9"/>
      <c r="M45" s="5"/>
      <c r="N45" s="18"/>
      <c r="O45" s="18"/>
      <c r="R45" s="4" t="s">
        <v>12</v>
      </c>
      <c r="S45" s="9">
        <v>58.18181818181818</v>
      </c>
      <c r="T45" s="9">
        <v>59.090909090909093</v>
      </c>
      <c r="U45" s="9">
        <v>71.818181818181813</v>
      </c>
      <c r="V45" s="9">
        <v>66.36363636363636</v>
      </c>
      <c r="W45" s="9">
        <v>77.272727272727266</v>
      </c>
      <c r="X45" s="9">
        <v>80</v>
      </c>
      <c r="Y45" s="9">
        <v>68.181818181818187</v>
      </c>
      <c r="Z45" s="9">
        <v>74.545454545454547</v>
      </c>
      <c r="AA45" s="9">
        <v>75.454545454545453</v>
      </c>
      <c r="AB45" s="9">
        <v>72.727272727272734</v>
      </c>
      <c r="AC45" s="9"/>
    </row>
    <row r="46" spans="1:33" x14ac:dyDescent="0.25">
      <c r="A46" s="4" t="s">
        <v>13</v>
      </c>
      <c r="B46" s="9">
        <v>51.694915254237287</v>
      </c>
      <c r="C46" s="9">
        <v>69.491525423728817</v>
      </c>
      <c r="D46" s="9">
        <v>69.491525423728817</v>
      </c>
      <c r="E46" s="9">
        <v>68.644067796610173</v>
      </c>
      <c r="F46" s="9">
        <v>71.186440677966104</v>
      </c>
      <c r="G46" s="9">
        <v>53.389830508474574</v>
      </c>
      <c r="H46" s="9">
        <v>75.423728813559322</v>
      </c>
      <c r="I46" s="9">
        <v>77.966101694915253</v>
      </c>
      <c r="J46" s="9">
        <v>72.033898305084747</v>
      </c>
      <c r="K46" s="9">
        <v>77.966101694915253</v>
      </c>
      <c r="L46" s="9"/>
      <c r="M46" s="5"/>
      <c r="N46" s="18"/>
      <c r="O46" s="18"/>
      <c r="R46" s="4" t="s">
        <v>13</v>
      </c>
      <c r="S46" s="9">
        <v>72.527472527472526</v>
      </c>
      <c r="T46" s="9">
        <v>64.835164835164832</v>
      </c>
      <c r="U46" s="9">
        <v>72.527472527472526</v>
      </c>
      <c r="V46" s="9">
        <v>98.901098901098905</v>
      </c>
      <c r="W46" s="9">
        <v>97.802197802197796</v>
      </c>
      <c r="X46" s="9">
        <v>97.802197802197796</v>
      </c>
      <c r="Y46" s="9">
        <v>100</v>
      </c>
      <c r="Z46" s="9">
        <v>96.703296703296701</v>
      </c>
      <c r="AA46" s="9">
        <v>98.901098901098905</v>
      </c>
      <c r="AB46" s="9">
        <v>124.17582417582418</v>
      </c>
      <c r="AC46" s="9"/>
    </row>
    <row r="47" spans="1:33" x14ac:dyDescent="0.25">
      <c r="A47" s="4" t="s">
        <v>14</v>
      </c>
      <c r="B47" s="9">
        <v>84.347826086956516</v>
      </c>
      <c r="C47" s="9">
        <v>87.826086956521735</v>
      </c>
      <c r="D47" s="9">
        <v>91.304347826086953</v>
      </c>
      <c r="E47" s="9">
        <v>91.304347826086953</v>
      </c>
      <c r="F47" s="9">
        <v>88.695652173913047</v>
      </c>
      <c r="G47" s="9">
        <v>92.173913043478265</v>
      </c>
      <c r="H47" s="9">
        <v>91.304347826086953</v>
      </c>
      <c r="I47" s="9">
        <v>93.043478260869563</v>
      </c>
      <c r="J47" s="9">
        <v>95.652173913043484</v>
      </c>
      <c r="K47" s="9">
        <v>93.913043478260875</v>
      </c>
      <c r="L47" s="9"/>
      <c r="M47" s="5"/>
      <c r="N47" s="18"/>
      <c r="O47" s="18"/>
      <c r="R47" s="4" t="s">
        <v>14</v>
      </c>
      <c r="S47" s="9">
        <v>71.559633027522935</v>
      </c>
      <c r="T47" s="9">
        <v>77.064220183486242</v>
      </c>
      <c r="U47" s="9">
        <v>82.568807339449535</v>
      </c>
      <c r="V47" s="9">
        <v>88.9908256880734</v>
      </c>
      <c r="W47" s="9">
        <v>85.321100917431195</v>
      </c>
      <c r="X47" s="9">
        <v>88.073394495412842</v>
      </c>
      <c r="Y47" s="9">
        <v>89.908256880733944</v>
      </c>
      <c r="Z47" s="9">
        <v>93.577981651376149</v>
      </c>
      <c r="AA47" s="9">
        <v>93.577981651376149</v>
      </c>
      <c r="AB47" s="9">
        <v>85.321100917431195</v>
      </c>
      <c r="AC47" s="9"/>
    </row>
    <row r="48" spans="1:33" x14ac:dyDescent="0.25">
      <c r="A48" s="4" t="s">
        <v>15</v>
      </c>
      <c r="B48" s="9">
        <v>65.486725663716811</v>
      </c>
      <c r="C48" s="9">
        <v>75.221238938053091</v>
      </c>
      <c r="D48" s="9">
        <v>77.876106194690266</v>
      </c>
      <c r="E48" s="9">
        <v>81.415929203539818</v>
      </c>
      <c r="F48" s="9">
        <v>82.30088495575221</v>
      </c>
      <c r="G48" s="9">
        <v>82.30088495575221</v>
      </c>
      <c r="H48" s="9">
        <v>78.761061946902657</v>
      </c>
      <c r="I48" s="9">
        <v>79.646017699115049</v>
      </c>
      <c r="J48" s="9">
        <v>80.530973451327441</v>
      </c>
      <c r="K48" s="9">
        <v>79.646017699115049</v>
      </c>
      <c r="L48" s="9"/>
      <c r="M48" s="5"/>
      <c r="N48" s="18"/>
      <c r="O48" s="18"/>
      <c r="R48" s="4" t="s">
        <v>15</v>
      </c>
      <c r="S48" s="9">
        <v>51.219512195121951</v>
      </c>
      <c r="T48" s="9">
        <v>70.731707317073173</v>
      </c>
      <c r="U48" s="9">
        <v>75.609756097560975</v>
      </c>
      <c r="V48" s="9">
        <v>77.235772357723576</v>
      </c>
      <c r="W48" s="9">
        <v>82.926829268292678</v>
      </c>
      <c r="X48" s="9">
        <v>82.113821138211378</v>
      </c>
      <c r="Y48" s="9">
        <v>78.048780487804876</v>
      </c>
      <c r="Z48" s="9">
        <v>82.113821138211378</v>
      </c>
      <c r="AA48" s="9">
        <v>82.926829268292678</v>
      </c>
      <c r="AB48" s="9">
        <v>83.739837398373979</v>
      </c>
      <c r="AC48" s="9"/>
    </row>
    <row r="49" spans="1:31" x14ac:dyDescent="0.25">
      <c r="A49" s="4" t="s">
        <v>16</v>
      </c>
      <c r="B49" s="9">
        <v>66.037735849056602</v>
      </c>
      <c r="C49" s="9">
        <v>75.471698113207552</v>
      </c>
      <c r="D49" s="9">
        <v>83.962264150943398</v>
      </c>
      <c r="E49" s="9">
        <v>85.84905660377359</v>
      </c>
      <c r="F49" s="9">
        <v>85.84905660377359</v>
      </c>
      <c r="G49" s="9">
        <v>92.452830188679243</v>
      </c>
      <c r="H49" s="9">
        <v>98.113207547169807</v>
      </c>
      <c r="I49" s="9">
        <v>99.056603773584911</v>
      </c>
      <c r="J49" s="9">
        <v>97.169811320754718</v>
      </c>
      <c r="K49" s="9">
        <v>99.056603773584911</v>
      </c>
      <c r="L49" s="9"/>
      <c r="M49" s="5"/>
      <c r="N49" s="18"/>
      <c r="O49" s="18"/>
      <c r="R49" s="4" t="s">
        <v>16</v>
      </c>
      <c r="S49" s="9">
        <v>54.545454545454547</v>
      </c>
      <c r="T49" s="9">
        <v>55.555555555555557</v>
      </c>
      <c r="U49" s="9">
        <v>58.585858585858588</v>
      </c>
      <c r="V49" s="9">
        <v>60.606060606060609</v>
      </c>
      <c r="W49" s="9">
        <v>68.686868686868692</v>
      </c>
      <c r="X49" s="9">
        <v>65.656565656565661</v>
      </c>
      <c r="Y49" s="9">
        <v>66.666666666666671</v>
      </c>
      <c r="Z49" s="9">
        <v>71.717171717171723</v>
      </c>
      <c r="AA49" s="9">
        <v>69.696969696969703</v>
      </c>
      <c r="AB49" s="9">
        <v>64.646464646464651</v>
      </c>
      <c r="AC49" s="9"/>
    </row>
    <row r="50" spans="1:31" x14ac:dyDescent="0.25">
      <c r="A50" s="4" t="s">
        <v>17</v>
      </c>
      <c r="B50" s="9">
        <v>65.873015873015873</v>
      </c>
      <c r="C50" s="9">
        <v>76.19047619047619</v>
      </c>
      <c r="D50" s="9">
        <v>75.396825396825392</v>
      </c>
      <c r="E50" s="9">
        <v>74.603174603174608</v>
      </c>
      <c r="F50" s="9">
        <v>76.19047619047619</v>
      </c>
      <c r="G50" s="9">
        <v>74.603174603174608</v>
      </c>
      <c r="H50" s="9">
        <v>76.984126984126988</v>
      </c>
      <c r="I50" s="9">
        <v>74.603174603174608</v>
      </c>
      <c r="J50" s="9">
        <v>77.777777777777771</v>
      </c>
      <c r="K50" s="9">
        <v>76.984126984126988</v>
      </c>
      <c r="L50" s="9"/>
      <c r="M50" s="5"/>
      <c r="N50" s="18"/>
      <c r="O50" s="18"/>
      <c r="R50" s="4" t="s">
        <v>17</v>
      </c>
      <c r="S50" s="9">
        <v>77.631578947368425</v>
      </c>
      <c r="T50" s="9">
        <v>78.94736842105263</v>
      </c>
      <c r="U50" s="9">
        <v>83.55263157894737</v>
      </c>
      <c r="V50" s="9">
        <v>82.89473684210526</v>
      </c>
      <c r="W50" s="9">
        <v>82.236842105263165</v>
      </c>
      <c r="X50" s="9">
        <v>79.60526315789474</v>
      </c>
      <c r="Y50" s="9">
        <v>79.60526315789474</v>
      </c>
      <c r="Z50" s="9">
        <v>76.315789473684205</v>
      </c>
      <c r="AA50" s="9">
        <v>75.65789473684211</v>
      </c>
      <c r="AB50" s="9">
        <v>76.315789473684205</v>
      </c>
      <c r="AC50" s="9"/>
    </row>
    <row r="51" spans="1:31" x14ac:dyDescent="0.25">
      <c r="A51" s="4" t="s">
        <v>18</v>
      </c>
      <c r="B51" s="9">
        <v>63.970588235294116</v>
      </c>
      <c r="C51" s="9">
        <v>71.32352941176471</v>
      </c>
      <c r="D51" s="9">
        <v>75</v>
      </c>
      <c r="E51" s="9">
        <v>73.529411764705884</v>
      </c>
      <c r="F51" s="9">
        <v>74.264705882352942</v>
      </c>
      <c r="G51" s="9">
        <v>75.735294117647058</v>
      </c>
      <c r="H51" s="9">
        <v>77.205882352941174</v>
      </c>
      <c r="I51" s="9">
        <v>79.411764705882348</v>
      </c>
      <c r="J51" s="9">
        <v>80.882352941176464</v>
      </c>
      <c r="K51" s="9">
        <v>82.352941176470594</v>
      </c>
      <c r="L51" s="9"/>
      <c r="M51" s="5"/>
      <c r="N51" s="19"/>
      <c r="O51" s="19"/>
      <c r="R51" s="4" t="s">
        <v>18</v>
      </c>
      <c r="S51" s="9">
        <v>70.370370370370367</v>
      </c>
      <c r="T51" s="9">
        <v>82.407407407407405</v>
      </c>
      <c r="U51" s="9">
        <v>87.037037037037038</v>
      </c>
      <c r="V51" s="9">
        <v>86.111111111111114</v>
      </c>
      <c r="W51" s="9">
        <v>87.962962962962962</v>
      </c>
      <c r="X51" s="9">
        <v>88.888888888888886</v>
      </c>
      <c r="Y51" s="9">
        <v>85.18518518518519</v>
      </c>
      <c r="Z51" s="9">
        <v>87.962962962962962</v>
      </c>
      <c r="AA51" s="9">
        <v>87.037037037037038</v>
      </c>
      <c r="AB51" s="9">
        <v>90.740740740740748</v>
      </c>
      <c r="AC51" s="9"/>
    </row>
    <row r="52" spans="1:31" x14ac:dyDescent="0.25">
      <c r="A52" s="16" t="s">
        <v>19</v>
      </c>
      <c r="B52" s="9">
        <v>70.078740157480311</v>
      </c>
      <c r="C52" s="9">
        <v>71.653543307086608</v>
      </c>
      <c r="D52" s="9">
        <v>76.377952755905511</v>
      </c>
      <c r="E52" s="9">
        <v>77.165354330708652</v>
      </c>
      <c r="F52" s="9">
        <v>78.740157480314963</v>
      </c>
      <c r="G52" s="9">
        <v>82.677165354330711</v>
      </c>
      <c r="H52" s="9">
        <v>81.889763779527556</v>
      </c>
      <c r="I52" s="9">
        <v>78.740157480314963</v>
      </c>
      <c r="J52" s="9">
        <v>78.740157480314963</v>
      </c>
      <c r="K52" s="9">
        <v>86.614173228346459</v>
      </c>
      <c r="L52" s="9"/>
      <c r="M52" s="5"/>
      <c r="N52" s="19"/>
      <c r="O52" s="19"/>
      <c r="R52" s="16" t="s">
        <v>19</v>
      </c>
      <c r="S52" s="9">
        <v>73.387096774193552</v>
      </c>
      <c r="T52" s="9">
        <v>81.451612903225808</v>
      </c>
      <c r="U52" s="9">
        <v>83.064516129032256</v>
      </c>
      <c r="V52" s="9">
        <v>85.483870967741936</v>
      </c>
      <c r="W52" s="9">
        <v>85.483870967741936</v>
      </c>
      <c r="X52" s="9">
        <v>83.870967741935488</v>
      </c>
      <c r="Y52" s="9">
        <v>83.064516129032256</v>
      </c>
      <c r="Z52" s="9">
        <v>84.677419354838705</v>
      </c>
      <c r="AA52" s="9">
        <v>84.677419354838705</v>
      </c>
      <c r="AB52" s="9">
        <v>82.258064516129039</v>
      </c>
      <c r="AC52" s="9"/>
    </row>
    <row r="53" spans="1:31" x14ac:dyDescent="0.25">
      <c r="A53" s="16" t="s">
        <v>20</v>
      </c>
      <c r="B53" s="9">
        <v>77.310924369747909</v>
      </c>
      <c r="C53" s="9">
        <v>75.630252100840337</v>
      </c>
      <c r="D53" s="9">
        <v>75.630252100840337</v>
      </c>
      <c r="E53" s="9">
        <v>76.470588235294116</v>
      </c>
      <c r="F53" s="9">
        <v>79.831932773109244</v>
      </c>
      <c r="G53" s="9">
        <v>81.512605042016801</v>
      </c>
      <c r="H53" s="9">
        <v>87.394957983193279</v>
      </c>
      <c r="I53" s="9">
        <v>88.235294117647058</v>
      </c>
      <c r="J53" s="9">
        <v>88.235294117647058</v>
      </c>
      <c r="K53" s="9">
        <v>89.075630252100851</v>
      </c>
      <c r="L53" s="9"/>
      <c r="M53" s="5"/>
      <c r="N53" s="5"/>
      <c r="O53" s="5"/>
      <c r="R53" s="16" t="s">
        <v>20</v>
      </c>
      <c r="S53" s="9">
        <v>67.605633802816897</v>
      </c>
      <c r="T53" s="9">
        <v>73.943661971830991</v>
      </c>
      <c r="U53" s="9">
        <v>78.16901408450704</v>
      </c>
      <c r="V53" s="9">
        <v>76.056338028169009</v>
      </c>
      <c r="W53" s="9">
        <v>74.647887323943664</v>
      </c>
      <c r="X53" s="9">
        <v>78.16901408450704</v>
      </c>
      <c r="Y53" s="9">
        <v>79.577464788732399</v>
      </c>
      <c r="Z53" s="9">
        <v>78.873239436619713</v>
      </c>
      <c r="AA53" s="9">
        <v>75.352112676056336</v>
      </c>
      <c r="AB53" s="9">
        <v>81.690140845070431</v>
      </c>
      <c r="AC53" s="9"/>
    </row>
    <row r="54" spans="1:31" x14ac:dyDescent="0.25">
      <c r="A54" s="16" t="s">
        <v>21</v>
      </c>
      <c r="B54" s="9">
        <v>97.058823529411768</v>
      </c>
      <c r="C54" s="9">
        <v>102.94117647058823</v>
      </c>
      <c r="D54" s="9">
        <v>102.94117647058823</v>
      </c>
      <c r="E54" s="9">
        <v>102.94117647058823</v>
      </c>
      <c r="F54" s="9">
        <v>106.86274509803921</v>
      </c>
      <c r="G54" s="9">
        <v>106.86274509803921</v>
      </c>
      <c r="H54" s="9">
        <v>107.84313725490196</v>
      </c>
      <c r="I54" s="9">
        <v>106.86274509803921</v>
      </c>
      <c r="J54" s="9">
        <v>104.90196078431373</v>
      </c>
      <c r="K54" s="9">
        <v>103.92156862745099</v>
      </c>
      <c r="L54" s="9"/>
      <c r="M54" s="5"/>
      <c r="N54" s="5"/>
      <c r="O54" s="5"/>
      <c r="R54" s="16" t="s">
        <v>21</v>
      </c>
      <c r="S54" s="9">
        <v>76.811594202898547</v>
      </c>
      <c r="T54" s="9">
        <v>80.434782608695656</v>
      </c>
      <c r="U54" s="9">
        <v>81.159420289855078</v>
      </c>
      <c r="V54" s="9">
        <v>84.782608695652172</v>
      </c>
      <c r="W54" s="9">
        <v>82.608695652173907</v>
      </c>
      <c r="X54" s="9">
        <v>84.782608695652172</v>
      </c>
      <c r="Y54" s="9">
        <v>85.507246376811594</v>
      </c>
      <c r="Z54" s="9">
        <v>86.956521739130437</v>
      </c>
      <c r="AA54" s="9">
        <v>86.956521739130437</v>
      </c>
      <c r="AB54" s="9">
        <v>86.956521739130437</v>
      </c>
      <c r="AC54" s="9"/>
    </row>
    <row r="55" spans="1:31" x14ac:dyDescent="0.25">
      <c r="A55" s="16" t="s">
        <v>22</v>
      </c>
      <c r="B55" s="9">
        <v>72.992700729927009</v>
      </c>
      <c r="C55" s="9">
        <v>73.722627737226276</v>
      </c>
      <c r="D55" s="9">
        <v>75.18248175182481</v>
      </c>
      <c r="E55" s="9">
        <v>72.992700729927009</v>
      </c>
      <c r="F55" s="9">
        <v>73.722627737226276</v>
      </c>
      <c r="G55" s="9">
        <v>77.372262773722639</v>
      </c>
      <c r="H55" s="9">
        <v>78.832116788321173</v>
      </c>
      <c r="I55" s="9">
        <v>80.291970802919707</v>
      </c>
      <c r="J55" s="9">
        <v>81.021897810218974</v>
      </c>
      <c r="K55" s="9">
        <v>83.211678832116789</v>
      </c>
      <c r="L55" s="9"/>
      <c r="M55" s="5"/>
      <c r="N55" s="19"/>
      <c r="O55" s="19"/>
      <c r="R55" s="16" t="s">
        <v>22</v>
      </c>
      <c r="S55" s="9">
        <v>74.81481481481481</v>
      </c>
      <c r="T55" s="9">
        <v>81.481481481481481</v>
      </c>
      <c r="U55" s="9">
        <v>82.222222222222214</v>
      </c>
      <c r="V55" s="9">
        <v>84.444444444444443</v>
      </c>
      <c r="W55" s="9">
        <v>85.18518518518519</v>
      </c>
      <c r="X55" s="9">
        <v>85.18518518518519</v>
      </c>
      <c r="Y55" s="9">
        <v>85.925925925925924</v>
      </c>
      <c r="Z55" s="9">
        <v>86.666666666666671</v>
      </c>
      <c r="AA55" s="9">
        <v>85.925925925925924</v>
      </c>
      <c r="AB55" s="9">
        <v>85.925925925925924</v>
      </c>
      <c r="AC55" s="9"/>
    </row>
    <row r="56" spans="1:31" x14ac:dyDescent="0.25">
      <c r="A56" s="16" t="s">
        <v>23</v>
      </c>
      <c r="B56" s="9">
        <v>71.739130434782609</v>
      </c>
      <c r="C56" s="9">
        <v>75</v>
      </c>
      <c r="D56" s="9">
        <v>75</v>
      </c>
      <c r="E56" s="9">
        <v>83.695652173913047</v>
      </c>
      <c r="F56" s="9">
        <v>84.782608695652172</v>
      </c>
      <c r="G56" s="9">
        <v>86.956521739130437</v>
      </c>
      <c r="H56" s="9">
        <v>70.652173913043484</v>
      </c>
      <c r="I56" s="9">
        <v>90.217391304347828</v>
      </c>
      <c r="J56" s="9">
        <v>90.217391304347828</v>
      </c>
      <c r="K56" s="9">
        <v>90.217391304347828</v>
      </c>
      <c r="L56" s="9"/>
      <c r="M56" s="5"/>
      <c r="N56" s="20"/>
      <c r="O56" s="20"/>
      <c r="R56" s="16" t="s">
        <v>23</v>
      </c>
      <c r="S56" s="9">
        <v>68.115942028985515</v>
      </c>
      <c r="T56" s="9">
        <v>70.289855072463766</v>
      </c>
      <c r="U56" s="9">
        <v>74.637681159420282</v>
      </c>
      <c r="V56" s="9">
        <v>74.637681159420282</v>
      </c>
      <c r="W56" s="9">
        <v>74.637681159420282</v>
      </c>
      <c r="X56" s="9">
        <v>73.91304347826086</v>
      </c>
      <c r="Y56" s="9">
        <v>75.362318840579718</v>
      </c>
      <c r="Z56" s="9">
        <v>73.91304347826086</v>
      </c>
      <c r="AA56" s="9">
        <v>74.637681159420282</v>
      </c>
      <c r="AB56" s="9">
        <v>74.637681159420282</v>
      </c>
      <c r="AC56" s="9"/>
      <c r="AE56" s="6"/>
    </row>
    <row r="57" spans="1:31" x14ac:dyDescent="0.25">
      <c r="A57" s="16" t="s">
        <v>4</v>
      </c>
      <c r="B57" s="9">
        <v>77.777777777777786</v>
      </c>
      <c r="C57" s="9">
        <v>75.925925925925924</v>
      </c>
      <c r="D57" s="9">
        <v>75.925925925925924</v>
      </c>
      <c r="E57" s="9">
        <v>79.629629629629633</v>
      </c>
      <c r="F57" s="9">
        <v>69.444444444444443</v>
      </c>
      <c r="G57" s="9">
        <v>78.703703703703709</v>
      </c>
      <c r="H57" s="9">
        <v>75.925925925925924</v>
      </c>
      <c r="I57" s="9">
        <v>79.629629629629633</v>
      </c>
      <c r="J57" s="9">
        <v>77.777777777777786</v>
      </c>
      <c r="K57" s="9">
        <v>87.037037037037038</v>
      </c>
      <c r="L57" s="9"/>
      <c r="M57" s="5"/>
      <c r="N57" s="20"/>
      <c r="O57" s="20"/>
      <c r="R57" s="16" t="s">
        <v>4</v>
      </c>
      <c r="S57" s="9">
        <v>79.389312977099237</v>
      </c>
      <c r="T57" s="9">
        <v>77.862595419847324</v>
      </c>
      <c r="U57" s="9">
        <v>80.916030534351151</v>
      </c>
      <c r="V57" s="9">
        <v>84.732824427480907</v>
      </c>
      <c r="W57" s="9">
        <v>84.732824427480907</v>
      </c>
      <c r="X57" s="9">
        <v>84.732824427480907</v>
      </c>
      <c r="Y57" s="9">
        <v>83.969465648854964</v>
      </c>
      <c r="Z57" s="9">
        <v>83.969465648854964</v>
      </c>
      <c r="AA57" s="9">
        <v>83.206106870229007</v>
      </c>
      <c r="AB57" s="9">
        <v>83.969465648854964</v>
      </c>
      <c r="AC57" s="9"/>
    </row>
    <row r="58" spans="1:31" x14ac:dyDescent="0.25">
      <c r="A58" s="16" t="s">
        <v>24</v>
      </c>
      <c r="B58" s="9">
        <v>66.956521739130437</v>
      </c>
      <c r="C58" s="9">
        <v>77.391304347826079</v>
      </c>
      <c r="D58" s="9">
        <v>79.130434782608688</v>
      </c>
      <c r="E58" s="9">
        <v>79.130434782608688</v>
      </c>
      <c r="F58" s="9">
        <v>85.217391304347828</v>
      </c>
      <c r="G58" s="9">
        <v>88.695652173913047</v>
      </c>
      <c r="H58" s="9">
        <v>91.304347826086953</v>
      </c>
      <c r="I58" s="9">
        <v>96.521739130434781</v>
      </c>
      <c r="J58" s="9">
        <v>100</v>
      </c>
      <c r="K58" s="9">
        <v>100</v>
      </c>
      <c r="L58" s="9"/>
      <c r="M58" s="5"/>
      <c r="N58" s="19"/>
      <c r="O58" s="19"/>
      <c r="R58" s="16" t="s">
        <v>24</v>
      </c>
      <c r="S58" s="9">
        <v>86.290322580645167</v>
      </c>
      <c r="T58" s="9">
        <v>87.903225806451616</v>
      </c>
      <c r="U58" s="9">
        <v>99.193548387096769</v>
      </c>
      <c r="V58" s="9">
        <v>104.03225806451613</v>
      </c>
      <c r="W58" s="9">
        <v>102.41935483870968</v>
      </c>
      <c r="X58" s="9">
        <v>100.80645161290323</v>
      </c>
      <c r="Y58" s="9">
        <v>104.03225806451613</v>
      </c>
      <c r="Z58" s="9">
        <v>104.03225806451613</v>
      </c>
      <c r="AA58" s="9">
        <v>104.03225806451613</v>
      </c>
      <c r="AB58" s="9">
        <v>104.03225806451613</v>
      </c>
      <c r="AC58" s="9"/>
    </row>
    <row r="59" spans="1:31" x14ac:dyDescent="0.25">
      <c r="A59" s="16" t="s">
        <v>25</v>
      </c>
      <c r="B59" s="9">
        <v>75.700934579439249</v>
      </c>
      <c r="C59" s="9">
        <v>84.112149532710276</v>
      </c>
      <c r="D59" s="9">
        <v>86.915887850467286</v>
      </c>
      <c r="E59" s="9">
        <v>88.785046728971963</v>
      </c>
      <c r="F59" s="9">
        <v>90.654205607476641</v>
      </c>
      <c r="G59" s="9">
        <v>90.654205607476641</v>
      </c>
      <c r="H59" s="9">
        <v>93.45794392523365</v>
      </c>
      <c r="I59" s="9">
        <v>93.45794392523365</v>
      </c>
      <c r="J59" s="9">
        <v>93.45794392523365</v>
      </c>
      <c r="K59" s="9">
        <v>94.392523364485982</v>
      </c>
      <c r="L59" s="9"/>
      <c r="M59" s="5"/>
      <c r="N59" s="19"/>
      <c r="O59" s="19"/>
      <c r="R59" s="16" t="s">
        <v>25</v>
      </c>
      <c r="S59" s="9">
        <v>76.153846153846146</v>
      </c>
      <c r="T59" s="9">
        <v>76.923076923076934</v>
      </c>
      <c r="U59" s="9">
        <v>81.538461538461533</v>
      </c>
      <c r="V59" s="9">
        <v>83.846153846153854</v>
      </c>
      <c r="W59" s="9">
        <v>85.384615384615387</v>
      </c>
      <c r="X59" s="9">
        <v>83.846153846153854</v>
      </c>
      <c r="Y59" s="9">
        <v>86.92307692307692</v>
      </c>
      <c r="Z59" s="9">
        <v>86.92307692307692</v>
      </c>
      <c r="AA59" s="9">
        <v>86.15384615384616</v>
      </c>
      <c r="AB59" s="9">
        <v>89.230769230769241</v>
      </c>
      <c r="AC59" s="9"/>
    </row>
    <row r="60" spans="1:31" x14ac:dyDescent="0.25">
      <c r="A60" s="16" t="s">
        <v>26</v>
      </c>
      <c r="B60" s="9">
        <v>76.991150442477874</v>
      </c>
      <c r="C60" s="9">
        <v>78.761061946902657</v>
      </c>
      <c r="D60" s="9">
        <v>81.415929203539832</v>
      </c>
      <c r="E60" s="9">
        <v>85.840707964601776</v>
      </c>
      <c r="F60" s="9">
        <v>87.610619469026545</v>
      </c>
      <c r="G60" s="9">
        <v>88.495575221238937</v>
      </c>
      <c r="H60" s="9">
        <v>91.150442477876098</v>
      </c>
      <c r="I60" s="9">
        <v>90.265486725663706</v>
      </c>
      <c r="J60" s="9">
        <v>90.265486725663706</v>
      </c>
      <c r="K60" s="9">
        <v>94.690265486725664</v>
      </c>
      <c r="L60" s="9"/>
      <c r="M60" s="5"/>
      <c r="N60" s="19"/>
      <c r="O60" s="19"/>
      <c r="R60" s="16" t="s">
        <v>26</v>
      </c>
      <c r="S60" s="9">
        <v>61.788617886178862</v>
      </c>
      <c r="T60" s="9">
        <v>70.731707317073173</v>
      </c>
      <c r="U60" s="9">
        <v>71.544715447154474</v>
      </c>
      <c r="V60" s="9">
        <v>74.796747967479675</v>
      </c>
      <c r="W60" s="9">
        <v>72.357723577235774</v>
      </c>
      <c r="X60" s="9">
        <v>78.048780487804876</v>
      </c>
      <c r="Y60" s="9">
        <v>76.422764227642276</v>
      </c>
      <c r="Z60" s="9">
        <v>78.048780487804876</v>
      </c>
      <c r="AA60" s="9">
        <v>78.861788617886177</v>
      </c>
      <c r="AB60" s="9">
        <v>78.861788617886177</v>
      </c>
      <c r="AC60" s="9"/>
    </row>
    <row r="61" spans="1:31" x14ac:dyDescent="0.25">
      <c r="A61" s="16" t="s">
        <v>27</v>
      </c>
      <c r="B61" s="9">
        <v>76.666666666666671</v>
      </c>
      <c r="C61" s="9">
        <v>75.833333333333329</v>
      </c>
      <c r="D61" s="9">
        <v>89.166666666666671</v>
      </c>
      <c r="E61" s="9">
        <v>86.666666666666671</v>
      </c>
      <c r="F61" s="9">
        <v>90.833333333333329</v>
      </c>
      <c r="G61" s="9">
        <v>95.833333333333343</v>
      </c>
      <c r="H61" s="9">
        <v>99.166666666666671</v>
      </c>
      <c r="I61" s="9">
        <v>94.166666666666671</v>
      </c>
      <c r="J61" s="9">
        <v>89.166666666666671</v>
      </c>
      <c r="K61" s="9">
        <v>94.166666666666671</v>
      </c>
      <c r="L61" s="9"/>
      <c r="M61" s="5"/>
      <c r="N61" s="19"/>
      <c r="O61" s="19"/>
      <c r="R61" s="16" t="s">
        <v>27</v>
      </c>
      <c r="S61" s="9">
        <v>61.068702290076338</v>
      </c>
      <c r="T61" s="9">
        <v>60.305343511450381</v>
      </c>
      <c r="U61" s="9">
        <v>66.412213740458014</v>
      </c>
      <c r="V61" s="9">
        <v>71.755725190839698</v>
      </c>
      <c r="W61" s="9">
        <v>68.702290076335885</v>
      </c>
      <c r="X61" s="9">
        <v>70.992366412213741</v>
      </c>
      <c r="Y61" s="9">
        <v>69.465648854961842</v>
      </c>
      <c r="Z61" s="9">
        <v>74.045801526717554</v>
      </c>
      <c r="AA61" s="9">
        <v>74.045801526717554</v>
      </c>
      <c r="AB61" s="9">
        <v>71.755725190839698</v>
      </c>
      <c r="AC61" s="9"/>
    </row>
    <row r="62" spans="1:31" x14ac:dyDescent="0.25">
      <c r="A62" s="16" t="s">
        <v>28</v>
      </c>
      <c r="B62" s="9">
        <v>59.842519685039377</v>
      </c>
      <c r="C62" s="9">
        <v>70.078740157480311</v>
      </c>
      <c r="D62" s="9">
        <v>70.078740157480311</v>
      </c>
      <c r="E62" s="9">
        <v>75.590551181102356</v>
      </c>
      <c r="F62" s="9">
        <v>83.464566929133852</v>
      </c>
      <c r="G62" s="9">
        <v>85.039370078740163</v>
      </c>
      <c r="H62" s="9">
        <v>87.4015748031496</v>
      </c>
      <c r="I62" s="9">
        <v>89.763779527559052</v>
      </c>
      <c r="J62" s="9">
        <v>88.976377952755897</v>
      </c>
      <c r="K62" s="9">
        <v>94.488188976377955</v>
      </c>
      <c r="L62" s="9"/>
      <c r="M62" s="5"/>
      <c r="N62" s="19"/>
      <c r="O62" s="19"/>
      <c r="R62" s="16" t="s">
        <v>28</v>
      </c>
      <c r="S62" s="9">
        <v>65.900000000000006</v>
      </c>
      <c r="T62" s="9">
        <v>65.900000000000006</v>
      </c>
      <c r="U62" s="9">
        <v>65.900000000000006</v>
      </c>
      <c r="V62" s="9">
        <v>71.099999999999994</v>
      </c>
      <c r="W62" s="9">
        <v>71.099999999999994</v>
      </c>
      <c r="X62" s="9">
        <v>76.2</v>
      </c>
      <c r="Y62" s="9">
        <v>77</v>
      </c>
      <c r="Z62" s="9">
        <v>80.7</v>
      </c>
      <c r="AA62" s="9">
        <v>78.5</v>
      </c>
      <c r="AB62" s="9">
        <v>79.2</v>
      </c>
      <c r="AC62" s="9"/>
    </row>
    <row r="63" spans="1:31" x14ac:dyDescent="0.25">
      <c r="A63" s="16" t="s">
        <v>29</v>
      </c>
      <c r="B63" s="9">
        <v>72.5</v>
      </c>
      <c r="C63" s="9">
        <v>77.400000000000006</v>
      </c>
      <c r="D63" s="9">
        <v>79.8</v>
      </c>
      <c r="E63" s="9">
        <v>77.400000000000006</v>
      </c>
      <c r="F63" s="9">
        <v>77.400000000000006</v>
      </c>
      <c r="G63" s="9">
        <v>81.400000000000006</v>
      </c>
      <c r="H63" s="9">
        <v>79</v>
      </c>
      <c r="I63" s="9">
        <v>81.400000000000006</v>
      </c>
      <c r="J63" s="9">
        <v>84.6</v>
      </c>
      <c r="K63" s="9">
        <v>83</v>
      </c>
      <c r="L63" s="9"/>
      <c r="M63" s="9"/>
      <c r="N63" s="20"/>
      <c r="O63" s="20"/>
      <c r="R63" s="16" t="s">
        <v>29</v>
      </c>
      <c r="S63" s="9">
        <v>75.900000000000006</v>
      </c>
      <c r="T63" s="9">
        <v>80.599999999999994</v>
      </c>
      <c r="U63" s="9">
        <v>82.1</v>
      </c>
      <c r="V63" s="9">
        <v>85.2</v>
      </c>
      <c r="W63" s="9">
        <v>76.7</v>
      </c>
      <c r="X63" s="9">
        <v>83.7</v>
      </c>
      <c r="Y63" s="9">
        <v>82.1</v>
      </c>
      <c r="Z63" s="9">
        <v>82.1</v>
      </c>
      <c r="AA63" s="9">
        <v>86</v>
      </c>
      <c r="AB63" s="23">
        <v>83.7</v>
      </c>
      <c r="AC63" s="9"/>
      <c r="AD63" s="9"/>
    </row>
    <row r="64" spans="1:31" s="3" customFormat="1" x14ac:dyDescent="0.25">
      <c r="A64" s="16" t="s">
        <v>30</v>
      </c>
      <c r="B64" s="9">
        <v>79.5</v>
      </c>
      <c r="C64" s="9">
        <v>83.6</v>
      </c>
      <c r="D64" s="9">
        <v>83.6</v>
      </c>
      <c r="E64" s="9">
        <v>85.2</v>
      </c>
      <c r="F64" s="9">
        <v>86</v>
      </c>
      <c r="G64" s="9">
        <v>87.7</v>
      </c>
      <c r="H64" s="9">
        <v>86</v>
      </c>
      <c r="I64" s="9">
        <v>89.3</v>
      </c>
      <c r="J64" s="9">
        <v>87.7</v>
      </c>
      <c r="K64" s="23">
        <v>89.3</v>
      </c>
      <c r="L64" s="9"/>
      <c r="M64" s="9"/>
      <c r="N64" s="20"/>
      <c r="O64" s="20"/>
      <c r="R64" s="16" t="s">
        <v>30</v>
      </c>
      <c r="S64" s="9">
        <v>60.7</v>
      </c>
      <c r="T64" s="9">
        <v>62.3</v>
      </c>
      <c r="U64" s="9">
        <v>63</v>
      </c>
      <c r="V64" s="9">
        <v>70</v>
      </c>
      <c r="W64" s="9">
        <v>69.2</v>
      </c>
      <c r="X64" s="9">
        <v>69.2</v>
      </c>
      <c r="Y64" s="9">
        <v>73</v>
      </c>
      <c r="Z64" s="9">
        <v>72.3</v>
      </c>
      <c r="AA64" s="9">
        <v>73.8</v>
      </c>
      <c r="AB64" s="24">
        <v>73</v>
      </c>
      <c r="AC64" s="9"/>
      <c r="AD64" s="8"/>
      <c r="AE64" s="7"/>
    </row>
    <row r="65" spans="1:33" x14ac:dyDescent="0.25">
      <c r="A65" s="16" t="s">
        <v>31</v>
      </c>
      <c r="B65" s="9">
        <v>80.8</v>
      </c>
      <c r="C65" s="9">
        <v>77.3</v>
      </c>
      <c r="D65" s="9">
        <v>82.6</v>
      </c>
      <c r="E65" s="9">
        <v>85.5</v>
      </c>
      <c r="F65" s="9">
        <v>95.6</v>
      </c>
      <c r="G65" s="9">
        <v>99.1</v>
      </c>
      <c r="H65" s="9">
        <v>101.7</v>
      </c>
      <c r="I65" s="9">
        <v>107.8</v>
      </c>
      <c r="J65" s="9">
        <v>107.8</v>
      </c>
      <c r="K65" s="23">
        <v>107.7</v>
      </c>
      <c r="L65" s="9"/>
      <c r="M65" s="9"/>
      <c r="N65" s="20"/>
      <c r="O65" s="20"/>
      <c r="R65" s="16" t="s">
        <v>31</v>
      </c>
      <c r="S65" s="9">
        <v>52.7</v>
      </c>
      <c r="T65" s="9">
        <v>62</v>
      </c>
      <c r="U65" s="9">
        <v>68.900000000000006</v>
      </c>
      <c r="V65" s="9">
        <v>76.7</v>
      </c>
      <c r="W65" s="9">
        <v>80.599999999999994</v>
      </c>
      <c r="X65" s="9">
        <v>76.7</v>
      </c>
      <c r="Y65" s="9">
        <v>80.599999999999994</v>
      </c>
      <c r="Z65" s="9">
        <v>81.3</v>
      </c>
      <c r="AA65" s="9">
        <v>82.9</v>
      </c>
      <c r="AB65" s="24">
        <v>82.9</v>
      </c>
      <c r="AC65" s="9"/>
      <c r="AD65" s="8"/>
    </row>
    <row r="66" spans="1:33" s="3" customFormat="1" x14ac:dyDescent="0.25">
      <c r="A66" s="16"/>
      <c r="B66" s="9"/>
      <c r="C66" s="9"/>
      <c r="D66" s="9"/>
      <c r="E66" s="9"/>
      <c r="F66" s="9"/>
      <c r="G66" s="9"/>
      <c r="H66" s="9"/>
      <c r="I66" s="9"/>
      <c r="J66" s="9"/>
      <c r="K66" s="23"/>
      <c r="L66" s="9"/>
      <c r="M66" s="9"/>
      <c r="N66" s="20"/>
      <c r="O66" s="20"/>
      <c r="R66" s="28"/>
      <c r="S66" s="9"/>
      <c r="T66" s="9"/>
      <c r="U66" s="9"/>
      <c r="V66" s="9"/>
      <c r="W66" s="9"/>
      <c r="X66" s="9"/>
      <c r="Y66" s="9"/>
      <c r="Z66" s="9"/>
      <c r="AA66" s="9"/>
      <c r="AB66" s="24"/>
      <c r="AD66" s="8"/>
      <c r="AE66" s="7"/>
      <c r="AF66" s="7"/>
      <c r="AG66" s="7"/>
    </row>
    <row r="67" spans="1:33" s="3" customFormat="1" x14ac:dyDescent="0.25">
      <c r="A67" s="16"/>
      <c r="B67" s="9"/>
      <c r="C67" s="9"/>
      <c r="D67" s="9"/>
      <c r="E67" s="9"/>
      <c r="F67" s="9"/>
      <c r="G67" s="9"/>
      <c r="H67" s="9"/>
      <c r="I67" s="9"/>
      <c r="J67" s="9"/>
      <c r="K67" s="21"/>
      <c r="L67" s="9"/>
      <c r="M67" s="9"/>
      <c r="N67" s="20"/>
      <c r="O67" s="20"/>
      <c r="R67" s="28"/>
      <c r="S67" s="9"/>
      <c r="T67" s="9"/>
      <c r="U67" s="9"/>
      <c r="V67" s="9"/>
      <c r="W67" s="9"/>
      <c r="X67" s="9"/>
      <c r="Y67" s="9"/>
      <c r="Z67" s="9"/>
      <c r="AA67" s="9"/>
      <c r="AB67" s="21"/>
      <c r="AC67" s="27"/>
      <c r="AD67" s="27"/>
      <c r="AE67" s="27"/>
      <c r="AF67" s="7"/>
      <c r="AG67" s="7"/>
    </row>
    <row r="68" spans="1:33" s="3" customFormat="1" x14ac:dyDescent="0.25">
      <c r="A68" s="16"/>
      <c r="B68" s="9"/>
      <c r="C68" s="9"/>
      <c r="D68" s="9"/>
      <c r="E68" s="9"/>
      <c r="F68" s="9"/>
      <c r="G68" s="9"/>
      <c r="H68" s="9"/>
      <c r="I68" s="9"/>
      <c r="J68" s="9"/>
      <c r="K68" s="21"/>
      <c r="L68" s="9"/>
      <c r="M68" s="9"/>
      <c r="N68" s="20"/>
      <c r="O68" s="20"/>
      <c r="R68" s="28"/>
      <c r="S68" s="9"/>
      <c r="T68" s="9"/>
      <c r="U68" s="9"/>
      <c r="V68" s="9"/>
      <c r="W68" s="9"/>
      <c r="X68" s="9"/>
      <c r="Y68" s="9"/>
      <c r="Z68" s="9"/>
      <c r="AA68" s="9"/>
      <c r="AB68" s="21"/>
      <c r="AC68" s="27"/>
      <c r="AD68" s="27"/>
      <c r="AE68" s="27"/>
      <c r="AF68" s="7"/>
      <c r="AG68" s="7"/>
    </row>
    <row r="70" spans="1:33" ht="19.5" x14ac:dyDescent="0.3">
      <c r="A70" s="37" t="s">
        <v>34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22"/>
      <c r="M70" s="22"/>
      <c r="N70" s="22"/>
      <c r="O70" s="22"/>
      <c r="P70" s="22"/>
      <c r="Q70" s="6"/>
      <c r="R70" s="37" t="s">
        <v>34</v>
      </c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22"/>
      <c r="AD70" s="6"/>
      <c r="AE70" s="6"/>
    </row>
    <row r="71" spans="1:33" x14ac:dyDescent="0.25">
      <c r="A71" s="4" t="s">
        <v>3</v>
      </c>
      <c r="B71" s="7">
        <v>7</v>
      </c>
      <c r="C71" s="7">
        <v>8</v>
      </c>
      <c r="D71" s="8">
        <v>11</v>
      </c>
      <c r="E71" s="8">
        <v>13</v>
      </c>
      <c r="F71" s="8">
        <v>15</v>
      </c>
      <c r="G71" s="8">
        <v>18</v>
      </c>
      <c r="H71" s="8">
        <v>19</v>
      </c>
      <c r="I71" s="8">
        <v>18</v>
      </c>
      <c r="J71" s="8">
        <v>18</v>
      </c>
      <c r="K71" s="8">
        <v>11</v>
      </c>
      <c r="L71" s="8"/>
      <c r="M71" s="8"/>
      <c r="N71" s="8"/>
      <c r="O71" s="8"/>
      <c r="P71" s="10"/>
      <c r="R71" s="4" t="s">
        <v>3</v>
      </c>
      <c r="S71" s="33">
        <v>13</v>
      </c>
      <c r="T71" s="33">
        <v>13</v>
      </c>
      <c r="U71" s="33">
        <v>13</v>
      </c>
      <c r="V71" s="33">
        <v>13</v>
      </c>
      <c r="W71" s="33">
        <v>14</v>
      </c>
      <c r="X71" s="33">
        <v>13</v>
      </c>
      <c r="Y71" s="33">
        <v>13</v>
      </c>
      <c r="Z71" s="33">
        <v>14</v>
      </c>
      <c r="AA71" s="33">
        <v>14</v>
      </c>
      <c r="AB71" s="33">
        <v>13</v>
      </c>
      <c r="AD71" s="8"/>
    </row>
    <row r="72" spans="1:33" x14ac:dyDescent="0.25">
      <c r="A72" s="4" t="s">
        <v>5</v>
      </c>
      <c r="B72" s="7">
        <v>13</v>
      </c>
      <c r="C72" s="7">
        <v>13</v>
      </c>
      <c r="D72" s="8">
        <v>13</v>
      </c>
      <c r="E72" s="8">
        <v>13</v>
      </c>
      <c r="F72" s="8">
        <v>14</v>
      </c>
      <c r="G72" s="8">
        <v>14</v>
      </c>
      <c r="H72" s="8">
        <v>14</v>
      </c>
      <c r="I72" s="8">
        <v>14</v>
      </c>
      <c r="J72" s="8">
        <v>15</v>
      </c>
      <c r="K72" s="8">
        <v>15</v>
      </c>
      <c r="L72" s="8"/>
      <c r="M72" s="8"/>
      <c r="N72" s="8"/>
      <c r="O72" s="8"/>
      <c r="P72" s="10"/>
      <c r="R72" s="4" t="s">
        <v>5</v>
      </c>
      <c r="S72" s="33">
        <v>8</v>
      </c>
      <c r="T72" s="33">
        <v>8</v>
      </c>
      <c r="U72" s="33">
        <v>8</v>
      </c>
      <c r="V72" s="33">
        <v>9</v>
      </c>
      <c r="W72" s="33">
        <v>9</v>
      </c>
      <c r="X72" s="33">
        <v>9</v>
      </c>
      <c r="Y72" s="33">
        <v>10</v>
      </c>
      <c r="Z72" s="33">
        <v>11</v>
      </c>
      <c r="AA72" s="33">
        <v>11</v>
      </c>
      <c r="AB72" s="33">
        <v>11</v>
      </c>
      <c r="AD72" s="8"/>
    </row>
    <row r="73" spans="1:33" x14ac:dyDescent="0.25">
      <c r="A73" s="4" t="s">
        <v>6</v>
      </c>
      <c r="B73" s="7">
        <v>11</v>
      </c>
      <c r="C73" s="7">
        <v>10</v>
      </c>
      <c r="D73" s="8">
        <v>11</v>
      </c>
      <c r="E73" s="8">
        <v>12</v>
      </c>
      <c r="F73" s="8">
        <v>12</v>
      </c>
      <c r="G73" s="8">
        <v>12</v>
      </c>
      <c r="H73" s="8">
        <v>13</v>
      </c>
      <c r="I73" s="8">
        <v>14</v>
      </c>
      <c r="J73" s="8">
        <v>14</v>
      </c>
      <c r="K73" s="8">
        <v>16</v>
      </c>
      <c r="L73" s="8"/>
      <c r="M73" s="8"/>
      <c r="N73" s="8"/>
      <c r="O73" s="8"/>
      <c r="P73" s="10"/>
      <c r="R73" s="4" t="s">
        <v>6</v>
      </c>
      <c r="S73" s="33">
        <v>7</v>
      </c>
      <c r="T73" s="33">
        <v>7</v>
      </c>
      <c r="U73" s="33">
        <v>7</v>
      </c>
      <c r="V73" s="33">
        <v>7</v>
      </c>
      <c r="W73" s="33">
        <v>9</v>
      </c>
      <c r="X73" s="33">
        <v>11</v>
      </c>
      <c r="Y73" s="33">
        <v>13</v>
      </c>
      <c r="Z73" s="33">
        <v>13</v>
      </c>
      <c r="AA73" s="33">
        <v>15</v>
      </c>
      <c r="AB73" s="33">
        <v>15</v>
      </c>
      <c r="AD73" s="8"/>
    </row>
    <row r="74" spans="1:33" x14ac:dyDescent="0.25">
      <c r="A74" s="4" t="s">
        <v>7</v>
      </c>
      <c r="B74" s="7">
        <v>7</v>
      </c>
      <c r="C74" s="7">
        <v>8</v>
      </c>
      <c r="D74" s="8">
        <v>10</v>
      </c>
      <c r="E74" s="8">
        <v>11</v>
      </c>
      <c r="F74" s="8">
        <v>12</v>
      </c>
      <c r="G74" s="8">
        <v>13</v>
      </c>
      <c r="H74" s="8">
        <v>14</v>
      </c>
      <c r="I74" s="8">
        <v>13</v>
      </c>
      <c r="J74" s="8">
        <v>14</v>
      </c>
      <c r="K74" s="8">
        <v>14</v>
      </c>
      <c r="L74" s="8"/>
      <c r="M74" s="8"/>
      <c r="N74" s="8"/>
      <c r="O74" s="8"/>
      <c r="P74" s="10"/>
      <c r="R74" s="4" t="s">
        <v>7</v>
      </c>
      <c r="S74" s="33">
        <v>9</v>
      </c>
      <c r="T74" s="33">
        <v>11</v>
      </c>
      <c r="U74" s="33">
        <v>10</v>
      </c>
      <c r="V74" s="33">
        <v>10</v>
      </c>
      <c r="W74" s="33">
        <v>11</v>
      </c>
      <c r="X74" s="33">
        <v>11</v>
      </c>
      <c r="Y74" s="33">
        <v>12</v>
      </c>
      <c r="Z74" s="33">
        <v>11</v>
      </c>
      <c r="AA74" s="33">
        <v>11</v>
      </c>
      <c r="AB74" s="33">
        <v>11</v>
      </c>
    </row>
    <row r="75" spans="1:33" x14ac:dyDescent="0.25">
      <c r="A75" s="4" t="s">
        <v>8</v>
      </c>
      <c r="B75" s="7">
        <v>8</v>
      </c>
      <c r="C75" s="7">
        <v>9</v>
      </c>
      <c r="D75" s="8">
        <v>10</v>
      </c>
      <c r="E75" s="8">
        <v>12</v>
      </c>
      <c r="F75" s="8">
        <v>12</v>
      </c>
      <c r="G75" s="8">
        <v>13</v>
      </c>
      <c r="H75" s="8">
        <v>14</v>
      </c>
      <c r="I75" s="8">
        <v>15</v>
      </c>
      <c r="J75" s="8">
        <v>15</v>
      </c>
      <c r="K75" s="8">
        <v>15</v>
      </c>
      <c r="L75" s="8"/>
      <c r="M75" s="8"/>
      <c r="N75" s="8"/>
      <c r="O75" s="8"/>
      <c r="P75" s="10"/>
      <c r="R75" s="4" t="s">
        <v>8</v>
      </c>
      <c r="S75" s="33">
        <v>9</v>
      </c>
      <c r="T75" s="33">
        <v>9</v>
      </c>
      <c r="U75" s="33">
        <v>11</v>
      </c>
      <c r="V75" s="33">
        <v>13</v>
      </c>
      <c r="W75" s="33">
        <v>14</v>
      </c>
      <c r="X75" s="33">
        <v>16</v>
      </c>
      <c r="Y75" s="33">
        <v>18</v>
      </c>
      <c r="Z75" s="33">
        <v>18</v>
      </c>
      <c r="AA75" s="33">
        <v>18</v>
      </c>
      <c r="AB75" s="33">
        <v>19</v>
      </c>
    </row>
    <row r="76" spans="1:33" x14ac:dyDescent="0.25">
      <c r="A76" s="4" t="s">
        <v>9</v>
      </c>
      <c r="B76" s="7">
        <v>12</v>
      </c>
      <c r="C76" s="7">
        <v>12</v>
      </c>
      <c r="D76" s="8">
        <v>13</v>
      </c>
      <c r="E76" s="8">
        <v>14</v>
      </c>
      <c r="F76" s="8">
        <v>13</v>
      </c>
      <c r="G76" s="8">
        <v>13</v>
      </c>
      <c r="H76" s="8">
        <v>13</v>
      </c>
      <c r="I76" s="8">
        <v>13</v>
      </c>
      <c r="J76" s="8">
        <v>13</v>
      </c>
      <c r="K76" s="8">
        <v>13</v>
      </c>
      <c r="L76" s="8"/>
      <c r="M76" s="8"/>
      <c r="N76" s="8"/>
      <c r="O76" s="8"/>
      <c r="P76" s="10"/>
      <c r="R76" s="4" t="s">
        <v>9</v>
      </c>
      <c r="S76" s="33">
        <v>11</v>
      </c>
      <c r="T76" s="33">
        <v>11</v>
      </c>
      <c r="U76" s="33">
        <v>10</v>
      </c>
      <c r="V76" s="33">
        <v>10</v>
      </c>
      <c r="W76" s="33">
        <v>11</v>
      </c>
      <c r="X76" s="33">
        <v>11</v>
      </c>
      <c r="Y76" s="33">
        <v>11</v>
      </c>
      <c r="Z76" s="33">
        <v>11</v>
      </c>
      <c r="AA76" s="33">
        <v>11</v>
      </c>
      <c r="AB76" s="33">
        <v>12</v>
      </c>
    </row>
    <row r="77" spans="1:33" x14ac:dyDescent="0.25">
      <c r="A77" s="4" t="s">
        <v>10</v>
      </c>
      <c r="B77" s="7">
        <v>6</v>
      </c>
      <c r="C77" s="7">
        <v>7</v>
      </c>
      <c r="D77" s="8">
        <v>8</v>
      </c>
      <c r="E77" s="8">
        <v>9</v>
      </c>
      <c r="F77" s="8">
        <v>10</v>
      </c>
      <c r="G77" s="8">
        <v>10</v>
      </c>
      <c r="H77" s="8">
        <v>11</v>
      </c>
      <c r="I77" s="8">
        <v>12</v>
      </c>
      <c r="J77" s="8">
        <v>12</v>
      </c>
      <c r="K77" s="8">
        <v>13</v>
      </c>
      <c r="L77" s="8"/>
      <c r="M77" s="8"/>
      <c r="N77" s="8"/>
      <c r="O77" s="8"/>
      <c r="P77" s="10"/>
      <c r="R77" s="4" t="s">
        <v>10</v>
      </c>
      <c r="S77" s="33">
        <v>12</v>
      </c>
      <c r="T77" s="33">
        <v>13</v>
      </c>
      <c r="U77" s="33">
        <v>13</v>
      </c>
      <c r="V77" s="33">
        <v>14</v>
      </c>
      <c r="W77" s="33">
        <v>13</v>
      </c>
      <c r="X77" s="33">
        <v>15</v>
      </c>
      <c r="Y77" s="33">
        <v>15</v>
      </c>
      <c r="Z77" s="33">
        <v>16</v>
      </c>
      <c r="AA77" s="33">
        <v>16</v>
      </c>
      <c r="AB77" s="33">
        <v>14</v>
      </c>
    </row>
    <row r="78" spans="1:33" x14ac:dyDescent="0.25">
      <c r="A78" s="4" t="s">
        <v>11</v>
      </c>
      <c r="B78" s="7">
        <v>13</v>
      </c>
      <c r="C78" s="7">
        <v>12</v>
      </c>
      <c r="D78" s="8">
        <v>14</v>
      </c>
      <c r="E78" s="8">
        <v>13</v>
      </c>
      <c r="F78" s="8">
        <v>13</v>
      </c>
      <c r="G78" s="8">
        <v>13</v>
      </c>
      <c r="H78" s="8">
        <v>13</v>
      </c>
      <c r="I78" s="8">
        <v>14</v>
      </c>
      <c r="J78" s="8">
        <v>14</v>
      </c>
      <c r="K78" s="8">
        <v>14</v>
      </c>
      <c r="L78" s="8"/>
      <c r="M78" s="8"/>
      <c r="N78" s="8"/>
      <c r="O78" s="8"/>
      <c r="P78" s="10"/>
      <c r="R78" s="4" t="s">
        <v>11</v>
      </c>
      <c r="S78" s="33">
        <v>13</v>
      </c>
      <c r="T78" s="33">
        <v>16</v>
      </c>
      <c r="U78" s="33">
        <v>17</v>
      </c>
      <c r="V78" s="33">
        <v>18</v>
      </c>
      <c r="W78" s="33">
        <v>15</v>
      </c>
      <c r="X78" s="33">
        <v>18</v>
      </c>
      <c r="Y78" s="33">
        <v>16</v>
      </c>
      <c r="Z78" s="33">
        <v>18</v>
      </c>
      <c r="AA78" s="33">
        <v>18</v>
      </c>
      <c r="AB78" s="33">
        <v>19</v>
      </c>
    </row>
    <row r="79" spans="1:33" x14ac:dyDescent="0.25">
      <c r="A79" s="4" t="s">
        <v>12</v>
      </c>
      <c r="B79" s="7">
        <v>11</v>
      </c>
      <c r="C79" s="7">
        <v>13</v>
      </c>
      <c r="D79" s="8">
        <v>13</v>
      </c>
      <c r="E79" s="8">
        <v>14</v>
      </c>
      <c r="F79" s="8">
        <v>15</v>
      </c>
      <c r="G79" s="8">
        <v>16</v>
      </c>
      <c r="H79" s="8">
        <v>16</v>
      </c>
      <c r="I79" s="8">
        <v>17</v>
      </c>
      <c r="J79" s="8">
        <v>17</v>
      </c>
      <c r="K79" s="8">
        <v>16</v>
      </c>
      <c r="L79" s="8"/>
      <c r="M79" s="8"/>
      <c r="N79" s="8"/>
      <c r="O79" s="8"/>
      <c r="P79" s="10"/>
      <c r="R79" s="4" t="s">
        <v>12</v>
      </c>
      <c r="S79" s="33">
        <v>11</v>
      </c>
      <c r="T79" s="33">
        <v>13</v>
      </c>
      <c r="U79" s="33">
        <v>13</v>
      </c>
      <c r="V79" s="33">
        <v>13</v>
      </c>
      <c r="W79" s="33">
        <v>14</v>
      </c>
      <c r="X79" s="33">
        <v>14</v>
      </c>
      <c r="Y79" s="33">
        <v>15</v>
      </c>
      <c r="Z79" s="33">
        <v>15</v>
      </c>
      <c r="AA79" s="33">
        <v>16</v>
      </c>
      <c r="AB79" s="33">
        <v>16</v>
      </c>
    </row>
    <row r="80" spans="1:33" x14ac:dyDescent="0.25">
      <c r="A80" s="4" t="s">
        <v>13</v>
      </c>
      <c r="B80" s="7">
        <v>9</v>
      </c>
      <c r="C80" s="7">
        <v>11</v>
      </c>
      <c r="D80" s="8">
        <v>11</v>
      </c>
      <c r="E80" s="8">
        <v>11</v>
      </c>
      <c r="F80" s="8">
        <v>12</v>
      </c>
      <c r="G80" s="8">
        <v>12</v>
      </c>
      <c r="H80" s="8">
        <v>12</v>
      </c>
      <c r="I80" s="8">
        <v>13</v>
      </c>
      <c r="J80" s="8">
        <v>13</v>
      </c>
      <c r="K80" s="8">
        <v>14</v>
      </c>
      <c r="L80" s="8"/>
      <c r="M80" s="8"/>
      <c r="N80" s="8"/>
      <c r="O80" s="8"/>
      <c r="P80" s="10"/>
      <c r="R80" s="4" t="s">
        <v>13</v>
      </c>
      <c r="S80" s="33">
        <v>7</v>
      </c>
      <c r="T80" s="33">
        <v>7</v>
      </c>
      <c r="U80" s="33">
        <v>8</v>
      </c>
      <c r="V80" s="33">
        <v>8</v>
      </c>
      <c r="W80" s="33">
        <v>10</v>
      </c>
      <c r="X80" s="33">
        <v>11</v>
      </c>
      <c r="Y80" s="33">
        <v>11</v>
      </c>
      <c r="Z80" s="33">
        <v>13</v>
      </c>
      <c r="AA80" s="33">
        <v>13</v>
      </c>
      <c r="AB80" s="33">
        <v>14</v>
      </c>
    </row>
    <row r="81" spans="1:28" x14ac:dyDescent="0.25">
      <c r="A81" s="4" t="s">
        <v>14</v>
      </c>
      <c r="B81" s="7">
        <v>7</v>
      </c>
      <c r="C81" s="7">
        <v>8</v>
      </c>
      <c r="D81" s="8">
        <v>9</v>
      </c>
      <c r="E81" s="8">
        <v>10</v>
      </c>
      <c r="F81" s="8">
        <v>11</v>
      </c>
      <c r="G81" s="8">
        <v>13</v>
      </c>
      <c r="H81" s="8">
        <v>12</v>
      </c>
      <c r="I81" s="8">
        <v>13</v>
      </c>
      <c r="J81" s="8">
        <v>13</v>
      </c>
      <c r="K81" s="8">
        <v>13</v>
      </c>
      <c r="L81" s="8"/>
      <c r="M81" s="8"/>
      <c r="N81" s="8"/>
      <c r="O81" s="8"/>
      <c r="P81" s="10"/>
      <c r="R81" s="4" t="s">
        <v>14</v>
      </c>
      <c r="S81" s="33">
        <v>8</v>
      </c>
      <c r="T81" s="33">
        <v>11</v>
      </c>
      <c r="U81" s="33">
        <v>11</v>
      </c>
      <c r="V81" s="33">
        <v>11</v>
      </c>
      <c r="W81" s="33">
        <v>11</v>
      </c>
      <c r="X81" s="33">
        <v>11</v>
      </c>
      <c r="Y81" s="33">
        <v>11</v>
      </c>
      <c r="Z81" s="33">
        <v>11</v>
      </c>
      <c r="AA81" s="33">
        <v>11</v>
      </c>
      <c r="AB81" s="33">
        <v>11</v>
      </c>
    </row>
    <row r="82" spans="1:28" x14ac:dyDescent="0.25">
      <c r="A82" s="4" t="s">
        <v>15</v>
      </c>
      <c r="B82" s="7">
        <v>7</v>
      </c>
      <c r="C82" s="7">
        <v>9</v>
      </c>
      <c r="D82" s="8">
        <v>12</v>
      </c>
      <c r="E82" s="8">
        <v>13</v>
      </c>
      <c r="F82" s="8">
        <v>13</v>
      </c>
      <c r="G82" s="8">
        <v>14</v>
      </c>
      <c r="H82" s="8">
        <v>15</v>
      </c>
      <c r="I82" s="8">
        <v>16</v>
      </c>
      <c r="J82" s="8">
        <v>17</v>
      </c>
      <c r="K82" s="8">
        <v>17</v>
      </c>
      <c r="L82" s="8"/>
      <c r="M82" s="8"/>
      <c r="N82" s="8"/>
      <c r="O82" s="8"/>
      <c r="P82" s="10"/>
      <c r="R82" s="4" t="s">
        <v>15</v>
      </c>
      <c r="S82" s="33">
        <v>8</v>
      </c>
      <c r="T82" s="33">
        <v>10</v>
      </c>
      <c r="U82" s="33">
        <v>10</v>
      </c>
      <c r="V82" s="33">
        <v>12</v>
      </c>
      <c r="W82" s="33">
        <v>12</v>
      </c>
      <c r="X82" s="33">
        <v>13</v>
      </c>
      <c r="Y82" s="33">
        <v>13</v>
      </c>
      <c r="Z82" s="33">
        <v>14</v>
      </c>
      <c r="AA82" s="33">
        <v>14</v>
      </c>
      <c r="AB82" s="33">
        <v>14</v>
      </c>
    </row>
    <row r="83" spans="1:28" x14ac:dyDescent="0.25">
      <c r="A83" s="4" t="s">
        <v>16</v>
      </c>
      <c r="B83" s="7">
        <v>9</v>
      </c>
      <c r="C83" s="7">
        <v>12</v>
      </c>
      <c r="D83" s="8">
        <v>13</v>
      </c>
      <c r="E83" s="8">
        <v>14</v>
      </c>
      <c r="F83" s="8">
        <v>15</v>
      </c>
      <c r="G83" s="8">
        <v>16</v>
      </c>
      <c r="H83" s="8">
        <v>16</v>
      </c>
      <c r="I83" s="8">
        <v>17</v>
      </c>
      <c r="J83" s="8">
        <v>17</v>
      </c>
      <c r="K83" s="8">
        <v>18</v>
      </c>
      <c r="L83" s="8"/>
      <c r="M83" s="8"/>
      <c r="N83" s="8"/>
      <c r="O83" s="8"/>
      <c r="P83" s="10"/>
      <c r="R83" s="4" t="s">
        <v>16</v>
      </c>
      <c r="S83" s="33">
        <v>10</v>
      </c>
      <c r="T83" s="33">
        <v>10</v>
      </c>
      <c r="U83" s="33">
        <v>10</v>
      </c>
      <c r="V83" s="33">
        <v>11</v>
      </c>
      <c r="W83" s="33">
        <v>12</v>
      </c>
      <c r="X83" s="33">
        <v>12</v>
      </c>
      <c r="Y83" s="33">
        <v>12</v>
      </c>
      <c r="Z83" s="33">
        <v>12</v>
      </c>
      <c r="AA83" s="33">
        <v>12</v>
      </c>
      <c r="AB83" s="33">
        <v>13</v>
      </c>
    </row>
    <row r="84" spans="1:28" x14ac:dyDescent="0.25">
      <c r="A84" s="4" t="s">
        <v>17</v>
      </c>
      <c r="B84" s="7">
        <v>13</v>
      </c>
      <c r="C84" s="7">
        <v>13</v>
      </c>
      <c r="D84" s="8">
        <v>13</v>
      </c>
      <c r="E84" s="8">
        <v>13</v>
      </c>
      <c r="F84" s="8">
        <v>14</v>
      </c>
      <c r="G84" s="8">
        <v>13</v>
      </c>
      <c r="H84" s="8">
        <v>13</v>
      </c>
      <c r="I84" s="8">
        <v>13</v>
      </c>
      <c r="J84" s="8">
        <v>14</v>
      </c>
      <c r="K84" s="8">
        <v>14</v>
      </c>
      <c r="L84" s="8"/>
      <c r="M84" s="8"/>
      <c r="N84" s="8"/>
      <c r="O84" s="8"/>
      <c r="P84" s="10"/>
      <c r="R84" s="4" t="s">
        <v>17</v>
      </c>
      <c r="S84" s="33">
        <v>8</v>
      </c>
      <c r="T84" s="33">
        <v>10</v>
      </c>
      <c r="U84" s="33">
        <v>12</v>
      </c>
      <c r="V84" s="33">
        <v>13</v>
      </c>
      <c r="W84" s="33">
        <v>14</v>
      </c>
      <c r="X84" s="33">
        <v>14</v>
      </c>
      <c r="Y84" s="33">
        <v>14</v>
      </c>
      <c r="Z84" s="33">
        <v>14</v>
      </c>
      <c r="AA84" s="33">
        <v>15</v>
      </c>
      <c r="AB84" s="33">
        <v>16</v>
      </c>
    </row>
    <row r="85" spans="1:28" x14ac:dyDescent="0.25">
      <c r="A85" s="4" t="s">
        <v>18</v>
      </c>
      <c r="B85" s="7">
        <v>13</v>
      </c>
      <c r="C85" s="7">
        <v>14</v>
      </c>
      <c r="D85" s="8">
        <v>14</v>
      </c>
      <c r="E85" s="8">
        <v>14</v>
      </c>
      <c r="F85" s="8">
        <v>15</v>
      </c>
      <c r="G85" s="8">
        <v>15</v>
      </c>
      <c r="H85" s="8">
        <v>16</v>
      </c>
      <c r="I85" s="8">
        <v>16</v>
      </c>
      <c r="J85" s="8">
        <v>17</v>
      </c>
      <c r="K85" s="8">
        <v>17</v>
      </c>
      <c r="L85" s="8"/>
      <c r="M85" s="8"/>
      <c r="N85" s="8"/>
      <c r="O85" s="8"/>
      <c r="P85" s="10"/>
      <c r="R85" s="4" t="s">
        <v>18</v>
      </c>
      <c r="S85" s="33">
        <v>9</v>
      </c>
      <c r="T85" s="33">
        <v>11</v>
      </c>
      <c r="U85" s="33">
        <v>11</v>
      </c>
      <c r="V85" s="33">
        <v>12</v>
      </c>
      <c r="W85" s="33">
        <v>12</v>
      </c>
      <c r="X85" s="33">
        <v>13</v>
      </c>
      <c r="Y85" s="33">
        <v>13</v>
      </c>
      <c r="Z85" s="33">
        <v>13</v>
      </c>
      <c r="AA85" s="33">
        <v>13</v>
      </c>
      <c r="AB85" s="33">
        <v>14</v>
      </c>
    </row>
    <row r="86" spans="1:28" x14ac:dyDescent="0.25">
      <c r="A86" s="16" t="s">
        <v>19</v>
      </c>
      <c r="B86" s="11">
        <v>17</v>
      </c>
      <c r="C86" s="11">
        <v>8</v>
      </c>
      <c r="D86" s="14">
        <v>17</v>
      </c>
      <c r="E86" s="14">
        <v>10</v>
      </c>
      <c r="F86" s="14">
        <v>18</v>
      </c>
      <c r="G86" s="14">
        <v>13</v>
      </c>
      <c r="H86" s="14">
        <v>18</v>
      </c>
      <c r="I86" s="14">
        <v>15</v>
      </c>
      <c r="J86" s="14">
        <v>18</v>
      </c>
      <c r="K86" s="14">
        <v>16</v>
      </c>
      <c r="L86" s="8"/>
      <c r="M86" s="8"/>
      <c r="N86" s="8"/>
      <c r="O86" s="8"/>
      <c r="P86" s="10"/>
      <c r="R86" s="16" t="s">
        <v>19</v>
      </c>
      <c r="S86" s="33">
        <v>11</v>
      </c>
      <c r="T86" s="33">
        <v>11</v>
      </c>
      <c r="U86" s="33">
        <v>10</v>
      </c>
      <c r="V86" s="33">
        <v>11</v>
      </c>
      <c r="W86" s="33">
        <v>12</v>
      </c>
      <c r="X86" s="33">
        <v>12</v>
      </c>
      <c r="Y86" s="33">
        <v>12</v>
      </c>
      <c r="Z86" s="33">
        <v>12</v>
      </c>
      <c r="AA86" s="33">
        <v>12</v>
      </c>
      <c r="AB86" s="33">
        <v>12</v>
      </c>
    </row>
    <row r="87" spans="1:28" x14ac:dyDescent="0.25">
      <c r="A87" s="16" t="s">
        <v>20</v>
      </c>
      <c r="B87" s="11">
        <v>10</v>
      </c>
      <c r="C87" s="11">
        <v>10</v>
      </c>
      <c r="D87" s="14">
        <v>12</v>
      </c>
      <c r="E87" s="14">
        <v>12</v>
      </c>
      <c r="F87" s="14">
        <v>13</v>
      </c>
      <c r="G87" s="14">
        <v>13</v>
      </c>
      <c r="H87" s="14">
        <v>14</v>
      </c>
      <c r="I87" s="14">
        <v>14</v>
      </c>
      <c r="J87" s="14">
        <v>15</v>
      </c>
      <c r="K87" s="14">
        <v>15</v>
      </c>
      <c r="L87" s="8"/>
      <c r="M87" s="8"/>
      <c r="N87" s="8"/>
      <c r="O87" s="8"/>
      <c r="P87" s="10"/>
      <c r="R87" s="16" t="s">
        <v>20</v>
      </c>
      <c r="S87" s="33">
        <v>10</v>
      </c>
      <c r="T87" s="33">
        <v>12</v>
      </c>
      <c r="U87" s="33">
        <v>13</v>
      </c>
      <c r="V87" s="33">
        <v>14</v>
      </c>
      <c r="W87" s="33">
        <v>14</v>
      </c>
      <c r="X87" s="33">
        <v>14</v>
      </c>
      <c r="Y87" s="33">
        <v>15</v>
      </c>
      <c r="Z87" s="33">
        <v>15</v>
      </c>
      <c r="AA87" s="33">
        <v>15</v>
      </c>
      <c r="AB87" s="33">
        <v>16</v>
      </c>
    </row>
    <row r="88" spans="1:28" x14ac:dyDescent="0.25">
      <c r="A88" s="16" t="s">
        <v>21</v>
      </c>
      <c r="B88" s="11">
        <v>8</v>
      </c>
      <c r="C88" s="11">
        <v>7</v>
      </c>
      <c r="D88" s="14">
        <v>7</v>
      </c>
      <c r="E88" s="14">
        <v>7</v>
      </c>
      <c r="F88" s="14">
        <v>9</v>
      </c>
      <c r="G88" s="14">
        <v>8</v>
      </c>
      <c r="H88" s="14">
        <v>10</v>
      </c>
      <c r="I88" s="14">
        <v>10</v>
      </c>
      <c r="J88" s="14">
        <v>11</v>
      </c>
      <c r="K88" s="14">
        <v>11</v>
      </c>
      <c r="L88" s="8"/>
      <c r="M88" s="8"/>
      <c r="N88" s="8"/>
      <c r="O88" s="8"/>
      <c r="P88" s="10"/>
      <c r="R88" s="16" t="s">
        <v>21</v>
      </c>
      <c r="S88" s="33">
        <v>12</v>
      </c>
      <c r="T88" s="33">
        <v>14</v>
      </c>
      <c r="U88" s="33">
        <v>14</v>
      </c>
      <c r="V88" s="33">
        <v>15</v>
      </c>
      <c r="W88" s="33">
        <v>15</v>
      </c>
      <c r="X88" s="33">
        <v>16</v>
      </c>
      <c r="Y88" s="33">
        <v>15</v>
      </c>
      <c r="Z88" s="33">
        <v>16</v>
      </c>
      <c r="AA88" s="33">
        <v>16</v>
      </c>
      <c r="AB88" s="33">
        <v>16</v>
      </c>
    </row>
    <row r="89" spans="1:28" x14ac:dyDescent="0.25">
      <c r="A89" s="16" t="s">
        <v>22</v>
      </c>
      <c r="B89" s="11">
        <v>10</v>
      </c>
      <c r="C89" s="11">
        <v>8</v>
      </c>
      <c r="D89" s="14">
        <v>11</v>
      </c>
      <c r="E89" s="14">
        <v>8</v>
      </c>
      <c r="F89" s="14">
        <v>11</v>
      </c>
      <c r="G89" s="14">
        <v>9</v>
      </c>
      <c r="H89" s="14">
        <v>11</v>
      </c>
      <c r="I89" s="14">
        <v>9</v>
      </c>
      <c r="J89" s="14">
        <v>12</v>
      </c>
      <c r="K89" s="14">
        <v>9</v>
      </c>
      <c r="L89" s="8"/>
      <c r="M89" s="8"/>
      <c r="N89" s="8"/>
      <c r="O89" s="8"/>
      <c r="P89" s="10"/>
      <c r="R89" s="16" t="s">
        <v>22</v>
      </c>
      <c r="S89" s="33">
        <v>12</v>
      </c>
      <c r="T89" s="33">
        <v>12</v>
      </c>
      <c r="U89" s="33">
        <v>12</v>
      </c>
      <c r="V89" s="33">
        <v>14</v>
      </c>
      <c r="W89" s="33">
        <v>14</v>
      </c>
      <c r="X89" s="33">
        <v>14</v>
      </c>
      <c r="Y89" s="33">
        <v>15</v>
      </c>
      <c r="Z89" s="33">
        <v>15</v>
      </c>
      <c r="AA89" s="33">
        <v>15</v>
      </c>
      <c r="AB89" s="33">
        <v>16</v>
      </c>
    </row>
    <row r="90" spans="1:28" x14ac:dyDescent="0.25">
      <c r="A90" s="16" t="s">
        <v>23</v>
      </c>
      <c r="B90" s="11">
        <v>15</v>
      </c>
      <c r="C90" s="11">
        <v>7</v>
      </c>
      <c r="D90" s="14">
        <v>13</v>
      </c>
      <c r="E90" s="14">
        <v>8</v>
      </c>
      <c r="F90" s="14">
        <v>13</v>
      </c>
      <c r="G90" s="14">
        <v>10</v>
      </c>
      <c r="H90" s="14">
        <v>15</v>
      </c>
      <c r="I90" s="14">
        <v>12</v>
      </c>
      <c r="J90" s="14">
        <v>15</v>
      </c>
      <c r="K90" s="14">
        <v>12</v>
      </c>
      <c r="L90" s="8"/>
      <c r="M90" s="8"/>
      <c r="N90" s="8"/>
      <c r="O90" s="8"/>
      <c r="P90" s="10"/>
      <c r="R90" s="16" t="s">
        <v>23</v>
      </c>
      <c r="S90" s="33">
        <v>11</v>
      </c>
      <c r="T90" s="33">
        <v>11</v>
      </c>
      <c r="U90" s="33">
        <v>12</v>
      </c>
      <c r="V90" s="33">
        <v>13</v>
      </c>
      <c r="W90" s="33">
        <v>14</v>
      </c>
      <c r="X90" s="33">
        <v>12</v>
      </c>
      <c r="Y90" s="33">
        <v>11</v>
      </c>
      <c r="Z90" s="33">
        <v>12</v>
      </c>
      <c r="AA90" s="33">
        <v>14</v>
      </c>
      <c r="AB90" s="33">
        <v>15</v>
      </c>
    </row>
    <row r="91" spans="1:28" x14ac:dyDescent="0.25">
      <c r="A91" s="16" t="s">
        <v>4</v>
      </c>
      <c r="B91" s="11">
        <v>14</v>
      </c>
      <c r="C91" s="11">
        <v>15</v>
      </c>
      <c r="D91" s="14">
        <v>16</v>
      </c>
      <c r="E91" s="14">
        <v>13</v>
      </c>
      <c r="F91" s="14">
        <v>17</v>
      </c>
      <c r="G91" s="14">
        <v>17</v>
      </c>
      <c r="H91" s="14">
        <v>18</v>
      </c>
      <c r="I91" s="14">
        <v>18</v>
      </c>
      <c r="J91" s="14">
        <v>18</v>
      </c>
      <c r="K91" s="14">
        <v>18</v>
      </c>
      <c r="L91" s="8"/>
      <c r="M91" s="8"/>
      <c r="N91" s="8"/>
      <c r="O91" s="8"/>
      <c r="P91" s="10"/>
      <c r="R91" s="16" t="s">
        <v>4</v>
      </c>
      <c r="S91" s="33">
        <v>8</v>
      </c>
      <c r="T91" s="33">
        <v>10</v>
      </c>
      <c r="U91" s="33">
        <v>13</v>
      </c>
      <c r="V91" s="33">
        <v>13</v>
      </c>
      <c r="W91" s="33">
        <v>12</v>
      </c>
      <c r="X91" s="33">
        <v>12</v>
      </c>
      <c r="Y91" s="33">
        <v>12</v>
      </c>
      <c r="Z91" s="33">
        <v>11</v>
      </c>
      <c r="AA91" s="33">
        <v>12</v>
      </c>
      <c r="AB91" s="33">
        <v>13</v>
      </c>
    </row>
    <row r="92" spans="1:28" x14ac:dyDescent="0.25">
      <c r="A92" s="16" t="s">
        <v>24</v>
      </c>
      <c r="B92" s="11">
        <v>8</v>
      </c>
      <c r="C92" s="11">
        <v>8</v>
      </c>
      <c r="D92" s="14">
        <v>9</v>
      </c>
      <c r="E92" s="14">
        <v>11</v>
      </c>
      <c r="F92" s="14">
        <v>11</v>
      </c>
      <c r="G92" s="14">
        <v>12</v>
      </c>
      <c r="H92" s="14">
        <v>13</v>
      </c>
      <c r="I92" s="14">
        <v>13</v>
      </c>
      <c r="J92" s="14">
        <v>14</v>
      </c>
      <c r="K92" s="14">
        <v>15</v>
      </c>
      <c r="L92" s="8"/>
      <c r="M92" s="8"/>
      <c r="N92" s="8"/>
      <c r="O92" s="8"/>
      <c r="P92" s="10"/>
      <c r="R92" s="16" t="s">
        <v>24</v>
      </c>
      <c r="S92" s="33">
        <v>12</v>
      </c>
      <c r="T92" s="33">
        <v>15</v>
      </c>
      <c r="U92" s="33">
        <v>10</v>
      </c>
      <c r="V92" s="33">
        <v>14</v>
      </c>
      <c r="W92" s="33">
        <v>15</v>
      </c>
      <c r="X92" s="33">
        <v>15</v>
      </c>
      <c r="Y92" s="33">
        <v>15</v>
      </c>
      <c r="Z92" s="33">
        <v>15</v>
      </c>
      <c r="AA92" s="33">
        <v>15</v>
      </c>
      <c r="AB92" s="33">
        <v>16</v>
      </c>
    </row>
    <row r="93" spans="1:28" x14ac:dyDescent="0.25">
      <c r="A93" s="16" t="s">
        <v>25</v>
      </c>
      <c r="B93" s="11">
        <v>8</v>
      </c>
      <c r="C93" s="11">
        <v>9</v>
      </c>
      <c r="D93" s="14">
        <v>10</v>
      </c>
      <c r="E93" s="14">
        <v>12</v>
      </c>
      <c r="F93" s="14">
        <v>13</v>
      </c>
      <c r="G93" s="14">
        <v>14</v>
      </c>
      <c r="H93" s="14">
        <v>15</v>
      </c>
      <c r="I93" s="14">
        <v>16</v>
      </c>
      <c r="J93" s="14">
        <v>16</v>
      </c>
      <c r="K93" s="14">
        <v>17</v>
      </c>
      <c r="L93" s="8"/>
      <c r="M93" s="8"/>
      <c r="N93" s="8"/>
      <c r="O93" s="8"/>
      <c r="P93" s="10"/>
      <c r="R93" s="16" t="s">
        <v>25</v>
      </c>
      <c r="S93" s="33">
        <v>17</v>
      </c>
      <c r="T93" s="33">
        <v>17</v>
      </c>
      <c r="U93" s="33">
        <v>16</v>
      </c>
      <c r="V93" s="33">
        <v>16</v>
      </c>
      <c r="W93" s="33">
        <v>15</v>
      </c>
      <c r="X93" s="33">
        <v>16</v>
      </c>
      <c r="Y93" s="33">
        <v>16</v>
      </c>
      <c r="Z93" s="33">
        <v>17</v>
      </c>
      <c r="AA93" s="33">
        <v>18</v>
      </c>
      <c r="AB93" s="33">
        <v>15</v>
      </c>
    </row>
    <row r="94" spans="1:28" x14ac:dyDescent="0.25">
      <c r="A94" s="16" t="s">
        <v>26</v>
      </c>
      <c r="B94" s="11">
        <v>6</v>
      </c>
      <c r="C94" s="11">
        <v>13</v>
      </c>
      <c r="D94" s="14">
        <v>13</v>
      </c>
      <c r="E94" s="14">
        <v>11</v>
      </c>
      <c r="F94" s="14">
        <v>13</v>
      </c>
      <c r="G94" s="14">
        <v>11</v>
      </c>
      <c r="H94" s="14">
        <v>13</v>
      </c>
      <c r="I94" s="14">
        <v>15</v>
      </c>
      <c r="J94" s="14">
        <v>15</v>
      </c>
      <c r="K94" s="14">
        <v>15</v>
      </c>
      <c r="L94" s="8"/>
      <c r="M94" s="8"/>
      <c r="N94" s="8"/>
      <c r="O94" s="8"/>
      <c r="P94" s="10"/>
      <c r="R94" s="16" t="s">
        <v>26</v>
      </c>
      <c r="S94" s="33">
        <v>7</v>
      </c>
      <c r="T94" s="33">
        <v>8</v>
      </c>
      <c r="U94" s="33">
        <v>10</v>
      </c>
      <c r="V94" s="33">
        <v>12</v>
      </c>
      <c r="W94" s="33">
        <v>13</v>
      </c>
      <c r="X94" s="33">
        <v>14</v>
      </c>
      <c r="Y94" s="33">
        <v>15</v>
      </c>
      <c r="Z94" s="33">
        <v>15</v>
      </c>
      <c r="AA94" s="33">
        <v>16</v>
      </c>
      <c r="AB94" s="33">
        <v>16</v>
      </c>
    </row>
    <row r="95" spans="1:28" x14ac:dyDescent="0.25">
      <c r="A95" s="16" t="s">
        <v>27</v>
      </c>
      <c r="B95" s="11">
        <v>10</v>
      </c>
      <c r="C95" s="11">
        <v>10</v>
      </c>
      <c r="D95" s="14">
        <v>13</v>
      </c>
      <c r="E95" s="14">
        <v>13</v>
      </c>
      <c r="F95" s="14">
        <v>14</v>
      </c>
      <c r="G95" s="14">
        <v>13</v>
      </c>
      <c r="H95" s="14">
        <v>15</v>
      </c>
      <c r="I95" s="14">
        <v>14</v>
      </c>
      <c r="J95" s="14">
        <v>17</v>
      </c>
      <c r="K95" s="14">
        <v>17</v>
      </c>
      <c r="L95" s="8"/>
      <c r="M95" s="8"/>
      <c r="N95" s="8"/>
      <c r="O95" s="8"/>
      <c r="P95" s="10"/>
      <c r="R95" s="16" t="s">
        <v>27</v>
      </c>
      <c r="S95" s="33">
        <v>13</v>
      </c>
      <c r="T95" s="33">
        <v>13</v>
      </c>
      <c r="U95" s="33">
        <v>13</v>
      </c>
      <c r="V95" s="33">
        <v>13</v>
      </c>
      <c r="W95" s="33">
        <v>14</v>
      </c>
      <c r="X95" s="33">
        <v>14</v>
      </c>
      <c r="Y95" s="33">
        <v>14</v>
      </c>
      <c r="Z95" s="33">
        <v>13</v>
      </c>
      <c r="AA95" s="33">
        <v>13</v>
      </c>
      <c r="AB95" s="33">
        <v>12</v>
      </c>
    </row>
    <row r="96" spans="1:28" x14ac:dyDescent="0.25">
      <c r="A96" s="16" t="s">
        <v>28</v>
      </c>
      <c r="B96" s="11">
        <v>10</v>
      </c>
      <c r="C96" s="11">
        <v>12</v>
      </c>
      <c r="D96" s="14">
        <v>14</v>
      </c>
      <c r="E96" s="14">
        <v>16</v>
      </c>
      <c r="F96" s="14">
        <v>15</v>
      </c>
      <c r="G96" s="14">
        <v>16</v>
      </c>
      <c r="H96" s="14">
        <v>17</v>
      </c>
      <c r="I96" s="14">
        <v>17</v>
      </c>
      <c r="J96" s="14">
        <v>18</v>
      </c>
      <c r="K96" s="14">
        <v>18</v>
      </c>
      <c r="L96" s="8"/>
      <c r="M96" s="8"/>
      <c r="N96" s="8"/>
      <c r="O96" s="8"/>
      <c r="P96" s="10"/>
      <c r="R96" s="16" t="s">
        <v>28</v>
      </c>
      <c r="S96" s="33">
        <v>12</v>
      </c>
      <c r="T96" s="33">
        <v>13</v>
      </c>
      <c r="U96" s="33">
        <v>13</v>
      </c>
      <c r="V96" s="33">
        <v>15</v>
      </c>
      <c r="W96" s="33">
        <v>15</v>
      </c>
      <c r="X96" s="33">
        <v>16</v>
      </c>
      <c r="Y96" s="33">
        <v>16</v>
      </c>
      <c r="Z96" s="33">
        <v>16</v>
      </c>
      <c r="AA96" s="33">
        <v>16</v>
      </c>
      <c r="AB96" s="33">
        <v>16</v>
      </c>
    </row>
    <row r="97" spans="1:33" x14ac:dyDescent="0.25">
      <c r="A97" s="16" t="s">
        <v>29</v>
      </c>
      <c r="B97" s="11">
        <v>10</v>
      </c>
      <c r="C97" s="11">
        <v>11</v>
      </c>
      <c r="D97" s="14">
        <v>12</v>
      </c>
      <c r="E97" s="14">
        <v>14</v>
      </c>
      <c r="F97" s="14">
        <v>15</v>
      </c>
      <c r="G97" s="14">
        <v>16</v>
      </c>
      <c r="H97" s="14">
        <v>16</v>
      </c>
      <c r="I97" s="14">
        <v>17</v>
      </c>
      <c r="J97" s="14">
        <v>17</v>
      </c>
      <c r="K97" s="14">
        <v>17</v>
      </c>
      <c r="L97" s="8"/>
      <c r="M97" s="8"/>
      <c r="N97" s="8"/>
      <c r="O97" s="8"/>
      <c r="P97" s="10"/>
      <c r="R97" s="16" t="s">
        <v>29</v>
      </c>
      <c r="S97" s="33">
        <v>13</v>
      </c>
      <c r="T97" s="33">
        <v>11</v>
      </c>
      <c r="U97" s="33">
        <v>11</v>
      </c>
      <c r="V97" s="33">
        <v>12</v>
      </c>
      <c r="W97" s="33">
        <v>13</v>
      </c>
      <c r="X97" s="33">
        <v>13</v>
      </c>
      <c r="Y97" s="33">
        <v>13</v>
      </c>
      <c r="Z97" s="33">
        <v>13</v>
      </c>
      <c r="AA97" s="33">
        <v>14</v>
      </c>
      <c r="AB97" s="33">
        <v>14</v>
      </c>
    </row>
    <row r="98" spans="1:33" s="3" customFormat="1" x14ac:dyDescent="0.25">
      <c r="A98" s="16" t="s">
        <v>30</v>
      </c>
      <c r="B98" s="11">
        <v>11</v>
      </c>
      <c r="C98" s="11">
        <v>12</v>
      </c>
      <c r="D98" s="14">
        <v>14</v>
      </c>
      <c r="E98" s="14">
        <v>15</v>
      </c>
      <c r="F98" s="14">
        <v>16</v>
      </c>
      <c r="G98" s="14">
        <v>18</v>
      </c>
      <c r="H98" s="14">
        <v>19</v>
      </c>
      <c r="I98" s="14">
        <v>19</v>
      </c>
      <c r="J98" s="14">
        <v>20</v>
      </c>
      <c r="K98" s="14">
        <v>20</v>
      </c>
      <c r="L98" s="8"/>
      <c r="M98" s="8"/>
      <c r="N98" s="8"/>
      <c r="O98" s="8"/>
      <c r="P98" s="10"/>
      <c r="R98" s="16" t="s">
        <v>30</v>
      </c>
      <c r="S98" s="33">
        <v>13</v>
      </c>
      <c r="T98" s="33">
        <v>13</v>
      </c>
      <c r="U98" s="33">
        <v>13</v>
      </c>
      <c r="V98" s="33">
        <v>13</v>
      </c>
      <c r="W98" s="33">
        <v>13</v>
      </c>
      <c r="X98" s="33">
        <v>15</v>
      </c>
      <c r="Y98" s="33">
        <v>17</v>
      </c>
      <c r="Z98" s="33">
        <v>17</v>
      </c>
      <c r="AA98" s="33">
        <v>17</v>
      </c>
      <c r="AB98" s="33">
        <v>18</v>
      </c>
      <c r="AC98" s="8"/>
      <c r="AD98" s="7"/>
      <c r="AE98" s="7"/>
    </row>
    <row r="99" spans="1:33" s="3" customFormat="1" x14ac:dyDescent="0.25">
      <c r="A99" s="16" t="s">
        <v>31</v>
      </c>
      <c r="B99" s="11">
        <v>11</v>
      </c>
      <c r="C99" s="11">
        <v>12</v>
      </c>
      <c r="D99" s="14">
        <v>14</v>
      </c>
      <c r="E99" s="14">
        <v>14</v>
      </c>
      <c r="F99" s="14">
        <v>15</v>
      </c>
      <c r="G99" s="14">
        <v>15</v>
      </c>
      <c r="H99" s="14">
        <v>16</v>
      </c>
      <c r="I99" s="14">
        <v>16</v>
      </c>
      <c r="J99" s="14">
        <v>16</v>
      </c>
      <c r="K99" s="14">
        <v>18</v>
      </c>
      <c r="L99" s="8"/>
      <c r="M99" s="8"/>
      <c r="N99" s="8"/>
      <c r="O99" s="8"/>
      <c r="P99" s="10"/>
      <c r="R99" s="16" t="s">
        <v>31</v>
      </c>
      <c r="S99" s="33">
        <v>12</v>
      </c>
      <c r="T99" s="33">
        <v>12</v>
      </c>
      <c r="U99" s="33">
        <v>13</v>
      </c>
      <c r="V99" s="33">
        <v>13</v>
      </c>
      <c r="W99" s="33">
        <v>14</v>
      </c>
      <c r="X99" s="33">
        <v>16</v>
      </c>
      <c r="Y99" s="33">
        <v>15</v>
      </c>
      <c r="Z99" s="33">
        <v>15</v>
      </c>
      <c r="AA99" s="33">
        <v>16</v>
      </c>
      <c r="AB99" s="33">
        <v>16</v>
      </c>
      <c r="AC99" s="8"/>
      <c r="AD99" s="7"/>
      <c r="AE99" s="7"/>
    </row>
    <row r="100" spans="1:33" s="3" customFormat="1" x14ac:dyDescent="0.25">
      <c r="A100" s="17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8"/>
      <c r="AD100" s="7"/>
      <c r="AE100" s="7"/>
      <c r="AF100" s="7"/>
      <c r="AG100" s="7"/>
    </row>
    <row r="101" spans="1:33" x14ac:dyDescent="0.25">
      <c r="B101" s="10"/>
      <c r="C101" s="10"/>
      <c r="D101" s="10"/>
      <c r="E101" s="10"/>
      <c r="F101" s="10"/>
      <c r="G101" s="10"/>
      <c r="H101" s="10"/>
      <c r="I101" s="10"/>
      <c r="J101" s="10"/>
      <c r="K101" s="21"/>
      <c r="L101" s="27"/>
      <c r="M101" s="27"/>
      <c r="N101" s="27"/>
      <c r="O101" s="1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1"/>
      <c r="AD101" s="1"/>
    </row>
    <row r="102" spans="1:33" x14ac:dyDescent="0.25">
      <c r="B102" s="10"/>
      <c r="C102" s="10"/>
      <c r="D102" s="10"/>
      <c r="E102" s="10"/>
      <c r="F102" s="10"/>
      <c r="G102" s="10"/>
      <c r="H102" s="10"/>
      <c r="I102" s="10"/>
      <c r="J102" s="10"/>
      <c r="K102" s="21"/>
      <c r="L102" s="27"/>
      <c r="M102" s="27"/>
      <c r="N102" s="27"/>
      <c r="O102" s="1"/>
      <c r="S102" s="8"/>
      <c r="T102" s="8"/>
      <c r="U102" s="8"/>
      <c r="V102" s="8"/>
      <c r="W102" s="8"/>
      <c r="X102" s="8"/>
      <c r="Y102" s="8"/>
      <c r="Z102" s="8"/>
      <c r="AA102" s="8"/>
      <c r="AB102" s="21"/>
      <c r="AC102" s="1"/>
      <c r="AD102" s="1"/>
      <c r="AE102" s="1"/>
    </row>
    <row r="103" spans="1:33" s="3" customFormat="1" x14ac:dyDescent="0.25">
      <c r="A103" s="17"/>
      <c r="K103" s="21"/>
      <c r="L103" s="21"/>
      <c r="R103" s="1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8"/>
      <c r="AD103" s="7"/>
      <c r="AE103" s="7"/>
      <c r="AF103" s="7"/>
      <c r="AG103" s="7"/>
    </row>
    <row r="104" spans="1:33" ht="19.5" x14ac:dyDescent="0.3">
      <c r="A104" s="37" t="s">
        <v>35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22"/>
      <c r="M104" s="6"/>
      <c r="N104" s="6"/>
      <c r="O104" s="6"/>
      <c r="P104" s="6"/>
      <c r="Q104" s="6"/>
      <c r="R104" s="37" t="s">
        <v>35</v>
      </c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22"/>
      <c r="AD104" s="6"/>
      <c r="AE104" s="6"/>
      <c r="AF104" s="6"/>
      <c r="AG104" s="6"/>
    </row>
    <row r="105" spans="1:33" x14ac:dyDescent="0.25">
      <c r="A105" s="4" t="s">
        <v>3</v>
      </c>
      <c r="B105" s="31">
        <v>4</v>
      </c>
      <c r="C105" s="8">
        <v>4</v>
      </c>
      <c r="D105" s="8">
        <v>2</v>
      </c>
      <c r="E105" s="8">
        <v>0</v>
      </c>
      <c r="F105" s="8">
        <v>-3</v>
      </c>
      <c r="G105" s="8">
        <v>-4</v>
      </c>
      <c r="H105" s="8">
        <v>-4</v>
      </c>
      <c r="I105" s="8">
        <v>-3</v>
      </c>
      <c r="J105" s="8">
        <v>-2</v>
      </c>
      <c r="K105" s="8">
        <v>3</v>
      </c>
      <c r="L105" s="8"/>
      <c r="M105" s="8"/>
      <c r="N105" s="8"/>
      <c r="O105" s="8"/>
      <c r="P105" s="8"/>
      <c r="Q105" s="8"/>
      <c r="R105" s="4" t="s">
        <v>3</v>
      </c>
      <c r="S105" s="8">
        <v>1</v>
      </c>
      <c r="T105" s="8">
        <v>1</v>
      </c>
      <c r="U105" s="8">
        <v>0</v>
      </c>
      <c r="V105" s="8">
        <v>1</v>
      </c>
      <c r="W105" s="8">
        <v>0</v>
      </c>
      <c r="X105" s="8">
        <v>1</v>
      </c>
      <c r="Y105" s="8">
        <v>0</v>
      </c>
      <c r="Z105" s="8">
        <v>0</v>
      </c>
      <c r="AA105" s="8">
        <v>0</v>
      </c>
      <c r="AB105" s="8">
        <v>1</v>
      </c>
    </row>
    <row r="106" spans="1:33" x14ac:dyDescent="0.25">
      <c r="A106" s="4" t="s">
        <v>5</v>
      </c>
      <c r="B106" s="31">
        <v>3</v>
      </c>
      <c r="C106" s="8">
        <v>3</v>
      </c>
      <c r="D106" s="8">
        <v>2</v>
      </c>
      <c r="E106" s="8">
        <v>2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/>
      <c r="M106" s="8"/>
      <c r="N106" s="8"/>
      <c r="O106" s="8"/>
      <c r="P106" s="8"/>
      <c r="Q106" s="8"/>
      <c r="R106" s="4" t="s">
        <v>5</v>
      </c>
      <c r="S106" s="8">
        <v>4</v>
      </c>
      <c r="T106" s="8">
        <v>4</v>
      </c>
      <c r="U106" s="8">
        <v>4</v>
      </c>
      <c r="V106" s="8">
        <v>4</v>
      </c>
      <c r="W106" s="8">
        <v>3</v>
      </c>
      <c r="X106" s="8">
        <v>3</v>
      </c>
      <c r="Y106" s="8">
        <v>3</v>
      </c>
      <c r="Z106" s="8">
        <v>3</v>
      </c>
      <c r="AA106" s="8">
        <v>2</v>
      </c>
      <c r="AB106" s="8">
        <v>2</v>
      </c>
    </row>
    <row r="107" spans="1:33" x14ac:dyDescent="0.25">
      <c r="A107" s="4" t="s">
        <v>6</v>
      </c>
      <c r="B107" s="31">
        <v>0</v>
      </c>
      <c r="C107" s="8">
        <v>1</v>
      </c>
      <c r="D107" s="8">
        <v>1</v>
      </c>
      <c r="E107" s="8">
        <v>0</v>
      </c>
      <c r="F107" s="8">
        <v>0</v>
      </c>
      <c r="G107" s="8">
        <v>-1</v>
      </c>
      <c r="H107" s="8">
        <v>-1</v>
      </c>
      <c r="I107" s="8">
        <v>-1</v>
      </c>
      <c r="J107" s="8">
        <v>-2</v>
      </c>
      <c r="K107" s="8">
        <v>-2</v>
      </c>
      <c r="L107" s="8"/>
      <c r="M107" s="8"/>
      <c r="N107" s="8"/>
      <c r="O107" s="8"/>
      <c r="P107" s="8"/>
      <c r="Q107" s="8"/>
      <c r="R107" s="4" t="s">
        <v>6</v>
      </c>
      <c r="S107" s="8">
        <v>5</v>
      </c>
      <c r="T107" s="8">
        <v>5</v>
      </c>
      <c r="U107" s="8">
        <v>5</v>
      </c>
      <c r="V107" s="8">
        <v>3</v>
      </c>
      <c r="W107" s="8">
        <v>3</v>
      </c>
      <c r="X107" s="8">
        <v>3</v>
      </c>
      <c r="Y107" s="8">
        <v>1</v>
      </c>
      <c r="Z107" s="8">
        <v>1</v>
      </c>
      <c r="AA107" s="8">
        <v>-1</v>
      </c>
      <c r="AB107" s="8">
        <v>-1</v>
      </c>
    </row>
    <row r="108" spans="1:33" x14ac:dyDescent="0.25">
      <c r="A108" s="4" t="s">
        <v>7</v>
      </c>
      <c r="B108" s="31">
        <v>4</v>
      </c>
      <c r="C108" s="8">
        <v>3</v>
      </c>
      <c r="D108" s="8">
        <v>2</v>
      </c>
      <c r="E108" s="8">
        <v>2</v>
      </c>
      <c r="F108" s="8">
        <v>2</v>
      </c>
      <c r="G108" s="8">
        <v>1</v>
      </c>
      <c r="H108" s="8">
        <v>0</v>
      </c>
      <c r="I108" s="8">
        <v>0</v>
      </c>
      <c r="J108" s="8">
        <v>-1</v>
      </c>
      <c r="K108" s="8">
        <v>-2</v>
      </c>
      <c r="L108" s="8"/>
      <c r="M108" s="8"/>
      <c r="N108" s="8"/>
      <c r="O108" s="8"/>
      <c r="P108" s="8"/>
      <c r="Q108" s="8"/>
      <c r="R108" s="4" t="s">
        <v>7</v>
      </c>
      <c r="S108" s="8">
        <v>3</v>
      </c>
      <c r="T108" s="8">
        <v>2</v>
      </c>
      <c r="U108" s="8">
        <v>3</v>
      </c>
      <c r="V108" s="8">
        <v>3</v>
      </c>
      <c r="W108" s="8">
        <v>3</v>
      </c>
      <c r="X108" s="8">
        <v>3</v>
      </c>
      <c r="Y108" s="8">
        <v>2</v>
      </c>
      <c r="Z108" s="8">
        <v>3</v>
      </c>
      <c r="AA108" s="8">
        <v>3</v>
      </c>
      <c r="AB108" s="8">
        <v>3</v>
      </c>
    </row>
    <row r="109" spans="1:33" x14ac:dyDescent="0.25">
      <c r="A109" s="4" t="s">
        <v>8</v>
      </c>
      <c r="B109" s="31">
        <v>4</v>
      </c>
      <c r="C109" s="8">
        <v>4</v>
      </c>
      <c r="D109" s="8">
        <v>2</v>
      </c>
      <c r="E109" s="8">
        <v>1</v>
      </c>
      <c r="F109" s="8">
        <v>0</v>
      </c>
      <c r="G109" s="8">
        <v>-1</v>
      </c>
      <c r="H109" s="8">
        <v>-1</v>
      </c>
      <c r="I109" s="8">
        <v>-2</v>
      </c>
      <c r="J109" s="8">
        <v>-2</v>
      </c>
      <c r="K109" s="8">
        <v>-2</v>
      </c>
      <c r="L109" s="8"/>
      <c r="M109" s="8"/>
      <c r="N109" s="8"/>
      <c r="O109" s="8"/>
      <c r="P109" s="8"/>
      <c r="Q109" s="8"/>
      <c r="R109" s="4" t="s">
        <v>8</v>
      </c>
      <c r="S109" s="8">
        <v>4</v>
      </c>
      <c r="T109" s="8">
        <v>4</v>
      </c>
      <c r="U109" s="8">
        <v>3</v>
      </c>
      <c r="V109" s="8">
        <v>2</v>
      </c>
      <c r="W109" s="8">
        <v>-1</v>
      </c>
      <c r="X109" s="8">
        <v>-1</v>
      </c>
      <c r="Y109" s="8">
        <v>-3</v>
      </c>
      <c r="Z109" s="8">
        <v>-3</v>
      </c>
      <c r="AA109" s="8">
        <v>-2</v>
      </c>
      <c r="AB109" s="8">
        <v>-4</v>
      </c>
    </row>
    <row r="110" spans="1:33" x14ac:dyDescent="0.25">
      <c r="A110" s="4" t="s">
        <v>9</v>
      </c>
      <c r="B110" s="31">
        <v>0</v>
      </c>
      <c r="C110" s="8">
        <v>1</v>
      </c>
      <c r="D110" s="8">
        <v>0</v>
      </c>
      <c r="E110" s="8">
        <v>-1</v>
      </c>
      <c r="F110" s="8">
        <v>0</v>
      </c>
      <c r="G110" s="8">
        <v>0</v>
      </c>
      <c r="H110" s="8">
        <v>-1</v>
      </c>
      <c r="I110" s="8">
        <v>-1</v>
      </c>
      <c r="J110" s="8">
        <v>-1</v>
      </c>
      <c r="K110" s="8">
        <v>0</v>
      </c>
      <c r="L110" s="8"/>
      <c r="M110" s="8"/>
      <c r="N110" s="8"/>
      <c r="O110" s="8"/>
      <c r="P110" s="8"/>
      <c r="Q110" s="8"/>
      <c r="R110" s="4" t="s">
        <v>9</v>
      </c>
      <c r="S110" s="8">
        <v>4</v>
      </c>
      <c r="T110" s="8">
        <v>4</v>
      </c>
      <c r="U110" s="8">
        <v>4</v>
      </c>
      <c r="V110" s="8">
        <v>5</v>
      </c>
      <c r="W110" s="8">
        <v>5</v>
      </c>
      <c r="X110" s="8">
        <v>5</v>
      </c>
      <c r="Y110" s="8">
        <v>5</v>
      </c>
      <c r="Z110" s="8">
        <v>5</v>
      </c>
      <c r="AA110" s="8">
        <v>5</v>
      </c>
      <c r="AB110" s="8">
        <v>5</v>
      </c>
    </row>
    <row r="111" spans="1:33" x14ac:dyDescent="0.25">
      <c r="A111" s="4" t="s">
        <v>10</v>
      </c>
      <c r="B111" s="31">
        <v>5</v>
      </c>
      <c r="C111" s="8">
        <v>5</v>
      </c>
      <c r="D111" s="8">
        <v>5</v>
      </c>
      <c r="E111" s="8">
        <v>4</v>
      </c>
      <c r="F111" s="8">
        <v>3</v>
      </c>
      <c r="G111" s="8">
        <v>3</v>
      </c>
      <c r="H111" s="8">
        <v>3</v>
      </c>
      <c r="I111" s="8">
        <v>2</v>
      </c>
      <c r="J111" s="8">
        <v>2</v>
      </c>
      <c r="K111" s="8">
        <v>2</v>
      </c>
      <c r="L111" s="8"/>
      <c r="M111" s="8"/>
      <c r="N111" s="8"/>
      <c r="O111" s="8"/>
      <c r="P111" s="8"/>
      <c r="Q111" s="8"/>
      <c r="R111" s="4" t="s">
        <v>10</v>
      </c>
      <c r="S111" s="8">
        <v>2</v>
      </c>
      <c r="T111" s="8">
        <v>2</v>
      </c>
      <c r="U111" s="8">
        <v>1</v>
      </c>
      <c r="V111" s="8">
        <v>1</v>
      </c>
      <c r="W111" s="8">
        <v>-1</v>
      </c>
      <c r="X111" s="8">
        <v>-1</v>
      </c>
      <c r="Y111" s="8">
        <v>-1</v>
      </c>
      <c r="Z111" s="8">
        <v>-3</v>
      </c>
      <c r="AA111" s="8">
        <v>-2</v>
      </c>
      <c r="AB111" s="8">
        <v>-1</v>
      </c>
    </row>
    <row r="112" spans="1:33" x14ac:dyDescent="0.25">
      <c r="A112" s="4" t="s">
        <v>11</v>
      </c>
      <c r="B112" s="31">
        <v>2</v>
      </c>
      <c r="C112" s="8">
        <v>3</v>
      </c>
      <c r="D112" s="8">
        <v>1</v>
      </c>
      <c r="E112" s="8">
        <v>1</v>
      </c>
      <c r="F112" s="8">
        <v>1</v>
      </c>
      <c r="G112" s="8">
        <v>0</v>
      </c>
      <c r="H112" s="8">
        <v>1</v>
      </c>
      <c r="I112" s="8">
        <v>1</v>
      </c>
      <c r="J112" s="8">
        <v>1</v>
      </c>
      <c r="K112" s="8">
        <v>0</v>
      </c>
      <c r="L112" s="8"/>
      <c r="M112" s="8"/>
      <c r="N112" s="8"/>
      <c r="O112" s="8"/>
      <c r="P112" s="8"/>
      <c r="Q112" s="8"/>
      <c r="R112" s="4" t="s">
        <v>11</v>
      </c>
      <c r="S112" s="8">
        <v>0</v>
      </c>
      <c r="T112" s="8">
        <v>-2</v>
      </c>
      <c r="U112" s="8">
        <v>-3</v>
      </c>
      <c r="V112" s="8">
        <v>-3</v>
      </c>
      <c r="W112" s="8">
        <v>-2</v>
      </c>
      <c r="X112" s="8">
        <v>-3</v>
      </c>
      <c r="Y112" s="8">
        <v>-2</v>
      </c>
      <c r="Z112" s="8">
        <v>-3</v>
      </c>
      <c r="AA112" s="8">
        <v>-1</v>
      </c>
      <c r="AB112" s="8">
        <v>-4</v>
      </c>
    </row>
    <row r="113" spans="1:28" x14ac:dyDescent="0.25">
      <c r="A113" s="4" t="s">
        <v>12</v>
      </c>
      <c r="B113" s="31">
        <v>3</v>
      </c>
      <c r="C113" s="8">
        <v>3</v>
      </c>
      <c r="D113" s="8">
        <v>2</v>
      </c>
      <c r="E113" s="8">
        <v>1</v>
      </c>
      <c r="F113" s="8">
        <v>0</v>
      </c>
      <c r="G113" s="8">
        <v>-1</v>
      </c>
      <c r="H113" s="8">
        <v>0</v>
      </c>
      <c r="I113" s="8">
        <v>-1</v>
      </c>
      <c r="J113" s="8">
        <v>0</v>
      </c>
      <c r="K113" s="8">
        <v>3</v>
      </c>
      <c r="L113" s="8"/>
      <c r="M113" s="8"/>
      <c r="N113" s="8"/>
      <c r="O113" s="8"/>
      <c r="P113" s="8"/>
      <c r="Q113" s="8"/>
      <c r="R113" s="4" t="s">
        <v>12</v>
      </c>
      <c r="S113" s="8">
        <v>5</v>
      </c>
      <c r="T113" s="8">
        <v>3</v>
      </c>
      <c r="U113" s="8">
        <v>3</v>
      </c>
      <c r="V113" s="8">
        <v>3</v>
      </c>
      <c r="W113" s="8">
        <v>2</v>
      </c>
      <c r="X113" s="8">
        <v>1</v>
      </c>
      <c r="Y113" s="8">
        <v>1</v>
      </c>
      <c r="Z113" s="8">
        <v>0</v>
      </c>
      <c r="AA113" s="8">
        <v>0</v>
      </c>
      <c r="AB113" s="8">
        <v>0</v>
      </c>
    </row>
    <row r="114" spans="1:28" x14ac:dyDescent="0.25">
      <c r="A114" s="4" t="s">
        <v>13</v>
      </c>
      <c r="B114" s="31">
        <v>3</v>
      </c>
      <c r="C114" s="8">
        <v>3</v>
      </c>
      <c r="D114" s="8">
        <v>3</v>
      </c>
      <c r="E114" s="8">
        <v>3</v>
      </c>
      <c r="F114" s="8">
        <v>2</v>
      </c>
      <c r="G114" s="8">
        <v>1</v>
      </c>
      <c r="H114" s="8">
        <v>1</v>
      </c>
      <c r="I114" s="8">
        <v>1</v>
      </c>
      <c r="J114" s="8">
        <v>1</v>
      </c>
      <c r="K114" s="8">
        <v>-1</v>
      </c>
      <c r="L114" s="8"/>
      <c r="M114" s="8"/>
      <c r="N114" s="8"/>
      <c r="O114" s="8"/>
      <c r="P114" s="8"/>
      <c r="Q114" s="8"/>
      <c r="R114" s="4" t="s">
        <v>13</v>
      </c>
      <c r="S114" s="8">
        <v>5</v>
      </c>
      <c r="T114" s="8">
        <v>5</v>
      </c>
      <c r="U114" s="8">
        <v>5</v>
      </c>
      <c r="V114" s="8">
        <v>5</v>
      </c>
      <c r="W114" s="8">
        <v>5</v>
      </c>
      <c r="X114" s="8">
        <v>4</v>
      </c>
      <c r="Y114" s="8">
        <v>4</v>
      </c>
      <c r="Z114" s="8">
        <v>3</v>
      </c>
      <c r="AA114" s="8">
        <v>2</v>
      </c>
      <c r="AB114" s="8">
        <v>3</v>
      </c>
    </row>
    <row r="115" spans="1:28" x14ac:dyDescent="0.25">
      <c r="A115" s="4" t="s">
        <v>14</v>
      </c>
      <c r="B115" s="31">
        <v>5</v>
      </c>
      <c r="C115" s="8">
        <v>5</v>
      </c>
      <c r="D115" s="8">
        <v>5</v>
      </c>
      <c r="E115" s="8">
        <v>5</v>
      </c>
      <c r="F115" s="8">
        <v>4</v>
      </c>
      <c r="G115" s="8">
        <v>2</v>
      </c>
      <c r="H115" s="8">
        <v>3</v>
      </c>
      <c r="I115" s="8">
        <v>2</v>
      </c>
      <c r="J115" s="8">
        <v>2</v>
      </c>
      <c r="K115" s="8">
        <v>2</v>
      </c>
      <c r="L115" s="8"/>
      <c r="M115" s="8"/>
      <c r="N115" s="8"/>
      <c r="O115" s="8"/>
      <c r="P115" s="8"/>
      <c r="Q115" s="8"/>
      <c r="R115" s="4" t="s">
        <v>14</v>
      </c>
      <c r="S115" s="8">
        <v>1</v>
      </c>
      <c r="T115" s="8">
        <v>1</v>
      </c>
      <c r="U115" s="8">
        <v>2</v>
      </c>
      <c r="V115" s="8">
        <v>1</v>
      </c>
      <c r="W115" s="8">
        <v>3</v>
      </c>
      <c r="X115" s="8">
        <v>2</v>
      </c>
      <c r="Y115" s="8">
        <v>1</v>
      </c>
      <c r="Z115" s="8">
        <v>1</v>
      </c>
      <c r="AA115" s="8">
        <v>1</v>
      </c>
      <c r="AB115" s="8">
        <v>2</v>
      </c>
    </row>
    <row r="116" spans="1:28" x14ac:dyDescent="0.25">
      <c r="A116" s="4" t="s">
        <v>15</v>
      </c>
      <c r="B116" s="31">
        <v>4</v>
      </c>
      <c r="C116" s="8">
        <v>4</v>
      </c>
      <c r="D116" s="8">
        <v>2</v>
      </c>
      <c r="E116" s="8">
        <v>0</v>
      </c>
      <c r="F116" s="8">
        <v>-1</v>
      </c>
      <c r="G116" s="8">
        <v>-2</v>
      </c>
      <c r="H116" s="8">
        <v>-3</v>
      </c>
      <c r="I116" s="8">
        <v>-3</v>
      </c>
      <c r="J116" s="8">
        <v>-3</v>
      </c>
      <c r="K116" s="8">
        <v>-3</v>
      </c>
      <c r="L116" s="8"/>
      <c r="M116" s="8"/>
      <c r="N116" s="8"/>
      <c r="O116" s="8"/>
      <c r="P116" s="8"/>
      <c r="Q116" s="8"/>
      <c r="R116" s="4" t="s">
        <v>15</v>
      </c>
      <c r="S116" s="8">
        <v>4</v>
      </c>
      <c r="T116" s="8">
        <v>3</v>
      </c>
      <c r="U116" s="8">
        <v>3</v>
      </c>
      <c r="V116" s="8">
        <v>1</v>
      </c>
      <c r="W116" s="8">
        <v>1</v>
      </c>
      <c r="X116" s="8">
        <v>1</v>
      </c>
      <c r="Y116" s="8">
        <v>0</v>
      </c>
      <c r="Z116" s="8">
        <v>-1</v>
      </c>
      <c r="AA116" s="8">
        <v>0</v>
      </c>
      <c r="AB116" s="8">
        <v>-1</v>
      </c>
    </row>
    <row r="117" spans="1:28" x14ac:dyDescent="0.25">
      <c r="A117" s="4" t="s">
        <v>16</v>
      </c>
      <c r="B117" s="31">
        <v>3</v>
      </c>
      <c r="C117" s="8">
        <v>1</v>
      </c>
      <c r="D117" s="8">
        <v>1</v>
      </c>
      <c r="E117" s="8">
        <v>-1</v>
      </c>
      <c r="F117" s="8">
        <v>-1</v>
      </c>
      <c r="G117" s="8">
        <v>-2</v>
      </c>
      <c r="H117" s="8">
        <v>-2</v>
      </c>
      <c r="I117" s="8">
        <v>-3</v>
      </c>
      <c r="J117" s="8">
        <v>-4</v>
      </c>
      <c r="K117" s="8">
        <v>-4</v>
      </c>
      <c r="L117" s="8"/>
      <c r="M117" s="8"/>
      <c r="N117" s="8"/>
      <c r="O117" s="8"/>
      <c r="P117" s="8"/>
      <c r="Q117" s="8"/>
      <c r="R117" s="4" t="s">
        <v>16</v>
      </c>
      <c r="S117" s="8">
        <v>4</v>
      </c>
      <c r="T117" s="8">
        <v>4</v>
      </c>
      <c r="U117" s="8">
        <v>4</v>
      </c>
      <c r="V117" s="8">
        <v>4</v>
      </c>
      <c r="W117" s="8">
        <v>2</v>
      </c>
      <c r="X117" s="8">
        <v>2</v>
      </c>
      <c r="Y117" s="8">
        <v>2</v>
      </c>
      <c r="Z117" s="8">
        <v>2</v>
      </c>
      <c r="AA117" s="8">
        <v>2</v>
      </c>
      <c r="AB117" s="8">
        <v>1</v>
      </c>
    </row>
    <row r="118" spans="1:28" x14ac:dyDescent="0.25">
      <c r="A118" s="4" t="s">
        <v>17</v>
      </c>
      <c r="B118" s="31">
        <v>1</v>
      </c>
      <c r="C118" s="8">
        <v>1</v>
      </c>
      <c r="D118" s="8">
        <v>0</v>
      </c>
      <c r="E118" s="8">
        <v>1</v>
      </c>
      <c r="F118" s="8">
        <v>0</v>
      </c>
      <c r="G118" s="8">
        <v>1</v>
      </c>
      <c r="H118" s="8">
        <v>0</v>
      </c>
      <c r="I118" s="8">
        <v>-1</v>
      </c>
      <c r="J118" s="8">
        <v>-1</v>
      </c>
      <c r="K118" s="8">
        <v>-1</v>
      </c>
      <c r="L118" s="8"/>
      <c r="M118" s="8"/>
      <c r="N118" s="8"/>
      <c r="O118" s="8"/>
      <c r="P118" s="8"/>
      <c r="Q118" s="8"/>
      <c r="R118" s="4" t="s">
        <v>17</v>
      </c>
      <c r="S118" s="8">
        <v>4</v>
      </c>
      <c r="T118" s="8">
        <v>4</v>
      </c>
      <c r="U118" s="8">
        <v>2</v>
      </c>
      <c r="V118" s="8">
        <v>1</v>
      </c>
      <c r="W118" s="8">
        <v>1</v>
      </c>
      <c r="X118" s="8">
        <v>1</v>
      </c>
      <c r="Y118" s="8">
        <v>1</v>
      </c>
      <c r="Z118" s="8">
        <v>0</v>
      </c>
      <c r="AA118" s="8">
        <v>-1</v>
      </c>
      <c r="AB118" s="8">
        <v>-2</v>
      </c>
    </row>
    <row r="119" spans="1:28" x14ac:dyDescent="0.25">
      <c r="A119" s="4" t="s">
        <v>18</v>
      </c>
      <c r="B119" s="31">
        <v>1</v>
      </c>
      <c r="C119" s="8">
        <v>0</v>
      </c>
      <c r="D119" s="8">
        <v>0</v>
      </c>
      <c r="E119" s="8">
        <v>-1</v>
      </c>
      <c r="F119" s="8">
        <v>-2</v>
      </c>
      <c r="G119" s="8">
        <v>-2</v>
      </c>
      <c r="H119" s="8">
        <v>-3</v>
      </c>
      <c r="I119" s="8">
        <v>-3</v>
      </c>
      <c r="J119" s="8">
        <v>-4</v>
      </c>
      <c r="K119" s="8">
        <v>-3</v>
      </c>
      <c r="L119" s="8"/>
      <c r="M119" s="8"/>
      <c r="N119" s="8"/>
      <c r="O119" s="8"/>
      <c r="P119" s="8"/>
      <c r="Q119" s="8"/>
      <c r="R119" s="4" t="s">
        <v>18</v>
      </c>
      <c r="S119" s="8">
        <v>4</v>
      </c>
      <c r="T119" s="8">
        <v>4</v>
      </c>
      <c r="U119" s="8">
        <v>4</v>
      </c>
      <c r="V119" s="8">
        <v>3</v>
      </c>
      <c r="W119" s="8">
        <v>3</v>
      </c>
      <c r="X119" s="8">
        <v>3</v>
      </c>
      <c r="Y119" s="8">
        <v>3</v>
      </c>
      <c r="Z119" s="8">
        <v>2</v>
      </c>
      <c r="AA119" s="8">
        <v>2</v>
      </c>
      <c r="AB119" s="8">
        <v>1</v>
      </c>
    </row>
    <row r="120" spans="1:28" x14ac:dyDescent="0.25">
      <c r="A120" s="16" t="s">
        <v>19</v>
      </c>
      <c r="B120" s="14">
        <v>-3</v>
      </c>
      <c r="C120" s="14">
        <v>-1</v>
      </c>
      <c r="D120" s="14">
        <v>-1</v>
      </c>
      <c r="E120" s="14">
        <v>-3</v>
      </c>
      <c r="F120" s="14">
        <v>-2</v>
      </c>
      <c r="G120" s="14">
        <v>-4</v>
      </c>
      <c r="H120" s="14">
        <v>-5</v>
      </c>
      <c r="I120" s="14">
        <v>-5</v>
      </c>
      <c r="J120" s="14">
        <v>-5</v>
      </c>
      <c r="K120" s="14">
        <v>-5</v>
      </c>
      <c r="L120" s="8"/>
      <c r="M120" s="8"/>
      <c r="N120" s="8"/>
      <c r="O120" s="8"/>
      <c r="P120" s="8"/>
      <c r="Q120" s="8"/>
      <c r="R120" s="16" t="s">
        <v>19</v>
      </c>
      <c r="S120" s="8">
        <v>4</v>
      </c>
      <c r="T120" s="8">
        <v>4</v>
      </c>
      <c r="U120" s="8">
        <v>4</v>
      </c>
      <c r="V120" s="8">
        <v>4</v>
      </c>
      <c r="W120" s="8">
        <v>4</v>
      </c>
      <c r="X120" s="8">
        <v>4</v>
      </c>
      <c r="Y120" s="8">
        <v>4</v>
      </c>
      <c r="Z120" s="8">
        <v>4</v>
      </c>
      <c r="AA120" s="8">
        <v>4</v>
      </c>
      <c r="AB120" s="8">
        <v>4</v>
      </c>
    </row>
    <row r="121" spans="1:28" x14ac:dyDescent="0.25">
      <c r="A121" s="16" t="s">
        <v>20</v>
      </c>
      <c r="B121" s="14">
        <v>1</v>
      </c>
      <c r="C121" s="14">
        <v>0</v>
      </c>
      <c r="D121" s="14">
        <v>-1</v>
      </c>
      <c r="E121" s="14">
        <v>-3</v>
      </c>
      <c r="F121" s="14">
        <v>-5</v>
      </c>
      <c r="G121" s="14">
        <v>-5</v>
      </c>
      <c r="H121" s="14">
        <v>-5</v>
      </c>
      <c r="I121" s="14">
        <v>-5</v>
      </c>
      <c r="J121" s="14">
        <v>-5</v>
      </c>
      <c r="K121" s="14">
        <v>-5</v>
      </c>
      <c r="L121" s="8"/>
      <c r="M121" s="8"/>
      <c r="N121" s="8"/>
      <c r="O121" s="8"/>
      <c r="P121" s="8"/>
      <c r="Q121" s="8"/>
      <c r="R121" s="16" t="s">
        <v>20</v>
      </c>
      <c r="S121" s="8">
        <v>4</v>
      </c>
      <c r="T121" s="8">
        <v>4</v>
      </c>
      <c r="U121" s="8">
        <v>4</v>
      </c>
      <c r="V121" s="8">
        <v>3</v>
      </c>
      <c r="W121" s="8">
        <v>3</v>
      </c>
      <c r="X121" s="8">
        <v>3</v>
      </c>
      <c r="Y121" s="8">
        <v>3</v>
      </c>
      <c r="Z121" s="8">
        <v>3</v>
      </c>
      <c r="AA121" s="8">
        <v>3</v>
      </c>
      <c r="AB121" s="8">
        <v>2</v>
      </c>
    </row>
    <row r="122" spans="1:28" x14ac:dyDescent="0.25">
      <c r="A122" s="16" t="s">
        <v>21</v>
      </c>
      <c r="B122" s="14">
        <v>5</v>
      </c>
      <c r="C122" s="14">
        <v>5</v>
      </c>
      <c r="D122" s="14">
        <v>5</v>
      </c>
      <c r="E122" s="14">
        <v>4</v>
      </c>
      <c r="F122" s="14">
        <v>-3</v>
      </c>
      <c r="G122" s="14">
        <v>-2</v>
      </c>
      <c r="H122" s="14">
        <v>0</v>
      </c>
      <c r="I122" s="14">
        <v>0</v>
      </c>
      <c r="J122" s="14">
        <v>-1</v>
      </c>
      <c r="K122" s="14">
        <v>-3</v>
      </c>
      <c r="L122" s="8"/>
      <c r="M122" s="8"/>
      <c r="N122" s="8"/>
      <c r="O122" s="8"/>
      <c r="P122" s="8"/>
      <c r="Q122" s="8"/>
      <c r="R122" s="16" t="s">
        <v>21</v>
      </c>
      <c r="S122" s="8">
        <v>4</v>
      </c>
      <c r="T122" s="8">
        <v>3</v>
      </c>
      <c r="U122" s="8">
        <v>3</v>
      </c>
      <c r="V122" s="8">
        <v>2</v>
      </c>
      <c r="W122" s="8">
        <v>2</v>
      </c>
      <c r="X122" s="8">
        <v>2</v>
      </c>
      <c r="Y122" s="8">
        <v>2</v>
      </c>
      <c r="Z122" s="8">
        <v>1</v>
      </c>
      <c r="AA122" s="8">
        <v>1</v>
      </c>
      <c r="AB122" s="8">
        <v>1</v>
      </c>
    </row>
    <row r="123" spans="1:28" x14ac:dyDescent="0.25">
      <c r="A123" s="16" t="s">
        <v>22</v>
      </c>
      <c r="B123" s="14">
        <v>3</v>
      </c>
      <c r="C123" s="14">
        <v>3</v>
      </c>
      <c r="D123" s="14">
        <v>3</v>
      </c>
      <c r="E123" s="14">
        <v>2</v>
      </c>
      <c r="F123" s="14">
        <v>2</v>
      </c>
      <c r="G123" s="14">
        <v>1</v>
      </c>
      <c r="H123" s="14">
        <v>0</v>
      </c>
      <c r="I123" s="14">
        <v>-1</v>
      </c>
      <c r="J123" s="14">
        <v>-1</v>
      </c>
      <c r="K123" s="14">
        <v>-1</v>
      </c>
      <c r="L123" s="8"/>
      <c r="M123" s="8"/>
      <c r="N123" s="8"/>
      <c r="O123" s="8"/>
      <c r="P123" s="8"/>
      <c r="Q123" s="8"/>
      <c r="R123" s="16" t="s">
        <v>22</v>
      </c>
      <c r="S123" s="8">
        <v>5</v>
      </c>
      <c r="T123" s="8">
        <v>4</v>
      </c>
      <c r="U123" s="8">
        <v>3</v>
      </c>
      <c r="V123" s="8">
        <v>3</v>
      </c>
      <c r="W123" s="8">
        <v>3</v>
      </c>
      <c r="X123" s="8">
        <v>2</v>
      </c>
      <c r="Y123" s="8">
        <v>2</v>
      </c>
      <c r="Z123" s="8">
        <v>1</v>
      </c>
      <c r="AA123" s="8">
        <v>1</v>
      </c>
      <c r="AB123" s="8">
        <v>1</v>
      </c>
    </row>
    <row r="124" spans="1:28" x14ac:dyDescent="0.25">
      <c r="A124" s="16" t="s">
        <v>23</v>
      </c>
      <c r="B124" s="14">
        <v>-2</v>
      </c>
      <c r="C124" s="14">
        <v>0</v>
      </c>
      <c r="D124" s="14">
        <v>-2</v>
      </c>
      <c r="E124" s="14">
        <v>-3</v>
      </c>
      <c r="F124" s="14">
        <v>-3</v>
      </c>
      <c r="G124" s="14">
        <v>-4</v>
      </c>
      <c r="H124" s="14">
        <v>-5</v>
      </c>
      <c r="I124" s="14">
        <v>-5</v>
      </c>
      <c r="J124" s="14">
        <v>-5</v>
      </c>
      <c r="K124" s="14">
        <v>-5</v>
      </c>
      <c r="L124" s="8"/>
      <c r="M124" s="8"/>
      <c r="N124" s="8"/>
      <c r="O124" s="8"/>
      <c r="P124" s="8"/>
      <c r="Q124" s="8"/>
      <c r="R124" s="16" t="s">
        <v>23</v>
      </c>
      <c r="S124" s="8">
        <v>0</v>
      </c>
      <c r="T124" s="8">
        <v>1</v>
      </c>
      <c r="U124" s="8">
        <v>0</v>
      </c>
      <c r="V124" s="8">
        <v>1</v>
      </c>
      <c r="W124" s="8">
        <v>-1</v>
      </c>
      <c r="X124" s="8">
        <v>1</v>
      </c>
      <c r="Y124" s="8">
        <v>2</v>
      </c>
      <c r="Z124" s="8">
        <v>1</v>
      </c>
      <c r="AA124" s="8">
        <v>1</v>
      </c>
      <c r="AB124" s="8">
        <v>-1</v>
      </c>
    </row>
    <row r="125" spans="1:28" x14ac:dyDescent="0.25">
      <c r="A125" s="16" t="s">
        <v>4</v>
      </c>
      <c r="B125" s="14">
        <v>3</v>
      </c>
      <c r="C125" s="14">
        <v>2</v>
      </c>
      <c r="D125" s="14">
        <v>1</v>
      </c>
      <c r="E125" s="14">
        <v>-1</v>
      </c>
      <c r="F125" s="14">
        <v>-1</v>
      </c>
      <c r="G125" s="14">
        <v>-1</v>
      </c>
      <c r="H125" s="14">
        <v>-2</v>
      </c>
      <c r="I125" s="14">
        <v>-3</v>
      </c>
      <c r="J125" s="14">
        <v>-3</v>
      </c>
      <c r="K125" s="14">
        <v>-3</v>
      </c>
      <c r="L125" s="8"/>
      <c r="M125" s="8"/>
      <c r="N125" s="8"/>
      <c r="O125" s="8"/>
      <c r="P125" s="8"/>
      <c r="Q125" s="8"/>
      <c r="R125" s="16" t="s">
        <v>4</v>
      </c>
      <c r="S125" s="8">
        <v>3</v>
      </c>
      <c r="T125" s="8">
        <v>3</v>
      </c>
      <c r="U125" s="8">
        <v>4</v>
      </c>
      <c r="V125" s="8">
        <v>3</v>
      </c>
      <c r="W125" s="8">
        <v>3</v>
      </c>
      <c r="X125" s="8">
        <v>4</v>
      </c>
      <c r="Y125" s="8">
        <v>3</v>
      </c>
      <c r="Z125" s="8">
        <v>4</v>
      </c>
      <c r="AA125" s="8">
        <v>3</v>
      </c>
      <c r="AB125" s="8">
        <v>3</v>
      </c>
    </row>
    <row r="126" spans="1:28" x14ac:dyDescent="0.25">
      <c r="A126" s="16" t="s">
        <v>24</v>
      </c>
      <c r="B126" s="14">
        <v>3</v>
      </c>
      <c r="C126" s="14">
        <v>2</v>
      </c>
      <c r="D126" s="14">
        <v>1</v>
      </c>
      <c r="E126" s="14">
        <v>0</v>
      </c>
      <c r="F126" s="14">
        <v>-1</v>
      </c>
      <c r="G126" s="14">
        <v>-1</v>
      </c>
      <c r="H126" s="14">
        <v>-2</v>
      </c>
      <c r="I126" s="14">
        <v>-2</v>
      </c>
      <c r="J126" s="14">
        <v>-2</v>
      </c>
      <c r="K126" s="14">
        <v>-2</v>
      </c>
      <c r="L126" s="8"/>
      <c r="M126" s="8"/>
      <c r="N126" s="8"/>
      <c r="O126" s="8"/>
      <c r="P126" s="8"/>
      <c r="Q126" s="8"/>
      <c r="R126" s="16" t="s">
        <v>24</v>
      </c>
      <c r="S126" s="8">
        <v>3</v>
      </c>
      <c r="T126" s="8">
        <v>1</v>
      </c>
      <c r="U126" s="8">
        <v>1</v>
      </c>
      <c r="V126" s="8">
        <v>0</v>
      </c>
      <c r="W126" s="8">
        <v>1</v>
      </c>
      <c r="X126" s="8">
        <v>1</v>
      </c>
      <c r="Y126" s="8">
        <v>1</v>
      </c>
      <c r="Z126" s="8">
        <v>-2</v>
      </c>
      <c r="AA126" s="8">
        <v>-2</v>
      </c>
      <c r="AB126" s="8">
        <v>-2</v>
      </c>
    </row>
    <row r="127" spans="1:28" x14ac:dyDescent="0.25">
      <c r="A127" s="16" t="s">
        <v>25</v>
      </c>
      <c r="B127" s="14">
        <v>4</v>
      </c>
      <c r="C127" s="14">
        <v>2</v>
      </c>
      <c r="D127" s="14">
        <v>0</v>
      </c>
      <c r="E127" s="14">
        <v>-1</v>
      </c>
      <c r="F127" s="14">
        <v>-2</v>
      </c>
      <c r="G127" s="14">
        <v>-3</v>
      </c>
      <c r="H127" s="14">
        <v>-3</v>
      </c>
      <c r="I127" s="14">
        <v>-3</v>
      </c>
      <c r="J127" s="14">
        <v>-3</v>
      </c>
      <c r="K127" s="14">
        <v>-3</v>
      </c>
      <c r="L127" s="8"/>
      <c r="M127" s="8"/>
      <c r="N127" s="8"/>
      <c r="O127" s="8"/>
      <c r="P127" s="8"/>
      <c r="Q127" s="8"/>
      <c r="R127" s="16" t="s">
        <v>25</v>
      </c>
      <c r="S127" s="8">
        <v>1</v>
      </c>
      <c r="T127" s="8">
        <v>1</v>
      </c>
      <c r="U127" s="8">
        <v>1</v>
      </c>
      <c r="V127" s="8">
        <v>1</v>
      </c>
      <c r="W127" s="8">
        <v>1</v>
      </c>
      <c r="X127" s="8">
        <v>0</v>
      </c>
      <c r="Y127" s="8">
        <v>-1</v>
      </c>
      <c r="Z127" s="8">
        <v>-2</v>
      </c>
      <c r="AA127" s="8">
        <v>-3</v>
      </c>
      <c r="AB127" s="8">
        <v>-1</v>
      </c>
    </row>
    <row r="128" spans="1:28" x14ac:dyDescent="0.25">
      <c r="A128" s="16" t="s">
        <v>26</v>
      </c>
      <c r="B128" s="14">
        <v>5</v>
      </c>
      <c r="C128" s="14">
        <v>1</v>
      </c>
      <c r="D128" s="14">
        <v>1</v>
      </c>
      <c r="E128" s="14">
        <v>1</v>
      </c>
      <c r="F128" s="14">
        <v>-1</v>
      </c>
      <c r="G128" s="14">
        <v>-3</v>
      </c>
      <c r="H128" s="14">
        <v>-5</v>
      </c>
      <c r="I128" s="14">
        <v>-5</v>
      </c>
      <c r="J128" s="14">
        <v>-5</v>
      </c>
      <c r="K128" s="14">
        <v>-5</v>
      </c>
      <c r="L128" s="8"/>
      <c r="M128" s="8"/>
      <c r="N128" s="8"/>
      <c r="O128" s="8"/>
      <c r="P128" s="8"/>
      <c r="Q128" s="8"/>
      <c r="R128" s="16" t="s">
        <v>26</v>
      </c>
      <c r="S128" s="8">
        <v>5</v>
      </c>
      <c r="T128" s="8">
        <v>4</v>
      </c>
      <c r="U128" s="8">
        <v>3</v>
      </c>
      <c r="V128" s="8">
        <v>3</v>
      </c>
      <c r="W128" s="8">
        <v>1</v>
      </c>
      <c r="X128" s="8">
        <v>1</v>
      </c>
      <c r="Y128" s="8">
        <v>0</v>
      </c>
      <c r="Z128" s="8">
        <v>-1</v>
      </c>
      <c r="AA128" s="8">
        <v>-1</v>
      </c>
      <c r="AB128" s="8">
        <v>-1</v>
      </c>
    </row>
    <row r="129" spans="1:33" x14ac:dyDescent="0.25">
      <c r="A129" s="16" t="s">
        <v>27</v>
      </c>
      <c r="B129" s="14">
        <v>3</v>
      </c>
      <c r="C129" s="14">
        <v>1</v>
      </c>
      <c r="D129" s="14">
        <v>0</v>
      </c>
      <c r="E129" s="14">
        <v>-1</v>
      </c>
      <c r="F129" s="14">
        <v>-3</v>
      </c>
      <c r="G129" s="14">
        <v>-4</v>
      </c>
      <c r="H129" s="14">
        <v>-4</v>
      </c>
      <c r="I129" s="14">
        <v>-5</v>
      </c>
      <c r="J129" s="14">
        <v>-5</v>
      </c>
      <c r="K129" s="14">
        <v>-5</v>
      </c>
      <c r="L129" s="8"/>
      <c r="M129" s="8"/>
      <c r="N129" s="8"/>
      <c r="O129" s="8"/>
      <c r="P129" s="8"/>
      <c r="Q129" s="8"/>
      <c r="R129" s="16" t="s">
        <v>27</v>
      </c>
      <c r="S129" s="8">
        <v>3</v>
      </c>
      <c r="T129" s="8">
        <v>3</v>
      </c>
      <c r="U129" s="8">
        <v>3</v>
      </c>
      <c r="V129" s="8">
        <v>3</v>
      </c>
      <c r="W129" s="8">
        <v>2</v>
      </c>
      <c r="X129" s="8">
        <v>1</v>
      </c>
      <c r="Y129" s="8">
        <v>1</v>
      </c>
      <c r="Z129" s="8">
        <v>2</v>
      </c>
      <c r="AA129" s="8">
        <v>2</v>
      </c>
      <c r="AB129" s="8">
        <v>2</v>
      </c>
    </row>
    <row r="130" spans="1:33" x14ac:dyDescent="0.25">
      <c r="A130" s="16" t="s">
        <v>28</v>
      </c>
      <c r="B130" s="14">
        <v>1</v>
      </c>
      <c r="C130" s="14">
        <v>0</v>
      </c>
      <c r="D130" s="14">
        <v>-1</v>
      </c>
      <c r="E130" s="14">
        <v>-2</v>
      </c>
      <c r="F130" s="14">
        <v>-3</v>
      </c>
      <c r="G130" s="14">
        <v>-3</v>
      </c>
      <c r="H130" s="14">
        <v>-3</v>
      </c>
      <c r="I130" s="14">
        <v>-3</v>
      </c>
      <c r="J130" s="14">
        <v>-3</v>
      </c>
      <c r="K130" s="14">
        <v>-4</v>
      </c>
      <c r="L130" s="8"/>
      <c r="M130" s="8"/>
      <c r="N130" s="8"/>
      <c r="O130" s="8"/>
      <c r="P130" s="8"/>
      <c r="Q130" s="8"/>
      <c r="R130" s="16" t="s">
        <v>28</v>
      </c>
      <c r="S130" s="8">
        <v>5</v>
      </c>
      <c r="T130" s="8">
        <v>4</v>
      </c>
      <c r="U130" s="8">
        <v>3</v>
      </c>
      <c r="V130" s="8">
        <v>2</v>
      </c>
      <c r="W130" s="8">
        <v>1</v>
      </c>
      <c r="X130" s="8">
        <v>0</v>
      </c>
      <c r="Y130" s="8">
        <v>-2</v>
      </c>
      <c r="Z130" s="8">
        <v>-3</v>
      </c>
      <c r="AA130" s="8">
        <v>-3</v>
      </c>
      <c r="AB130" s="8">
        <v>-3</v>
      </c>
    </row>
    <row r="131" spans="1:33" x14ac:dyDescent="0.25">
      <c r="A131" s="16" t="s">
        <v>29</v>
      </c>
      <c r="B131" s="14">
        <v>3</v>
      </c>
      <c r="C131" s="14">
        <v>3</v>
      </c>
      <c r="D131" s="14">
        <v>1</v>
      </c>
      <c r="E131" s="14">
        <v>1</v>
      </c>
      <c r="F131" s="14">
        <v>-1</v>
      </c>
      <c r="G131" s="14">
        <v>-2</v>
      </c>
      <c r="H131" s="14">
        <v>-2</v>
      </c>
      <c r="I131" s="14">
        <v>-2</v>
      </c>
      <c r="J131" s="14">
        <v>-4</v>
      </c>
      <c r="K131" s="14">
        <v>-4</v>
      </c>
      <c r="L131" s="8"/>
      <c r="M131" s="8"/>
      <c r="N131" s="8"/>
      <c r="O131" s="8"/>
      <c r="P131" s="8"/>
      <c r="Q131" s="8"/>
      <c r="R131" s="16" t="s">
        <v>29</v>
      </c>
      <c r="S131" s="8">
        <v>3</v>
      </c>
      <c r="T131" s="8">
        <v>1</v>
      </c>
      <c r="U131" s="8">
        <v>1</v>
      </c>
      <c r="V131" s="8">
        <v>2</v>
      </c>
      <c r="W131" s="8">
        <v>1</v>
      </c>
      <c r="X131" s="8">
        <v>1</v>
      </c>
      <c r="Y131" s="8">
        <v>1</v>
      </c>
      <c r="Z131" s="8">
        <v>0</v>
      </c>
      <c r="AA131" s="8">
        <v>-1</v>
      </c>
      <c r="AB131" s="8">
        <v>-2</v>
      </c>
    </row>
    <row r="132" spans="1:33" s="3" customFormat="1" x14ac:dyDescent="0.25">
      <c r="A132" s="16" t="s">
        <v>30</v>
      </c>
      <c r="B132" s="14">
        <v>2</v>
      </c>
      <c r="C132" s="14">
        <v>2</v>
      </c>
      <c r="D132" s="14">
        <v>-1</v>
      </c>
      <c r="E132" s="14">
        <v>-1</v>
      </c>
      <c r="F132" s="14">
        <v>-1</v>
      </c>
      <c r="G132" s="14">
        <v>-1</v>
      </c>
      <c r="H132" s="14">
        <v>-1</v>
      </c>
      <c r="I132" s="14">
        <v>-2</v>
      </c>
      <c r="J132" s="14">
        <v>-2</v>
      </c>
      <c r="K132" s="14">
        <v>-4</v>
      </c>
      <c r="L132" s="8"/>
      <c r="M132" s="8"/>
      <c r="N132" s="8"/>
      <c r="O132" s="8"/>
      <c r="P132" s="8"/>
      <c r="Q132" s="8"/>
      <c r="R132" s="16" t="s">
        <v>30</v>
      </c>
      <c r="S132" s="8">
        <v>1</v>
      </c>
      <c r="T132" s="8">
        <v>1</v>
      </c>
      <c r="U132" s="8">
        <v>1</v>
      </c>
      <c r="V132" s="8">
        <v>1</v>
      </c>
      <c r="W132" s="8">
        <v>1</v>
      </c>
      <c r="X132" s="8">
        <v>-1</v>
      </c>
      <c r="Y132" s="8">
        <v>-1</v>
      </c>
      <c r="Z132" s="8">
        <v>-1</v>
      </c>
      <c r="AA132" s="8">
        <v>-2</v>
      </c>
      <c r="AB132" s="23">
        <v>-3</v>
      </c>
      <c r="AC132" s="8"/>
      <c r="AD132" s="11"/>
      <c r="AE132" s="11"/>
      <c r="AF132" s="7"/>
      <c r="AG132" s="7"/>
    </row>
    <row r="133" spans="1:33" s="3" customFormat="1" x14ac:dyDescent="0.25">
      <c r="A133" s="16" t="s">
        <v>31</v>
      </c>
      <c r="B133" s="14">
        <v>2</v>
      </c>
      <c r="C133" s="14">
        <v>1</v>
      </c>
      <c r="D133" s="14">
        <v>0</v>
      </c>
      <c r="E133" s="14">
        <v>-1</v>
      </c>
      <c r="F133" s="14">
        <v>-1</v>
      </c>
      <c r="G133" s="14">
        <v>-2</v>
      </c>
      <c r="H133" s="14">
        <v>-3</v>
      </c>
      <c r="I133" s="14">
        <v>-3</v>
      </c>
      <c r="J133" s="14">
        <v>-3</v>
      </c>
      <c r="K133" s="14">
        <v>-3</v>
      </c>
      <c r="L133" s="8"/>
      <c r="M133" s="8"/>
      <c r="N133" s="8"/>
      <c r="O133" s="8"/>
      <c r="P133" s="8"/>
      <c r="Q133" s="8"/>
      <c r="R133" s="16" t="s">
        <v>31</v>
      </c>
      <c r="S133" s="8">
        <v>5</v>
      </c>
      <c r="T133" s="8">
        <v>4</v>
      </c>
      <c r="U133" s="8">
        <v>4</v>
      </c>
      <c r="V133" s="8">
        <v>3</v>
      </c>
      <c r="W133" s="8">
        <v>1</v>
      </c>
      <c r="X133" s="8">
        <v>0</v>
      </c>
      <c r="Y133" s="8">
        <v>-1</v>
      </c>
      <c r="Z133" s="8">
        <v>-1</v>
      </c>
      <c r="AA133" s="8">
        <v>-1</v>
      </c>
      <c r="AB133" s="23">
        <v>-2</v>
      </c>
      <c r="AC133" s="8"/>
      <c r="AD133" s="11"/>
      <c r="AE133" s="11"/>
      <c r="AF133" s="7"/>
      <c r="AG133" s="7"/>
    </row>
    <row r="134" spans="1:33" s="3" customFormat="1" x14ac:dyDescent="0.25">
      <c r="A134" s="17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7"/>
      <c r="AC134" s="8"/>
      <c r="AF134" s="7"/>
      <c r="AG134" s="7"/>
    </row>
    <row r="135" spans="1:33" x14ac:dyDescent="0.25">
      <c r="B135" s="10"/>
      <c r="C135" s="10"/>
      <c r="D135" s="10"/>
      <c r="E135" s="10"/>
      <c r="F135" s="10"/>
      <c r="G135" s="10"/>
      <c r="H135" s="10"/>
      <c r="I135" s="10"/>
      <c r="J135" s="10"/>
      <c r="K135" s="21"/>
      <c r="L135" s="26"/>
      <c r="M135" s="27"/>
      <c r="N135" s="27"/>
      <c r="O135" s="27"/>
      <c r="P135" s="10"/>
      <c r="Q135" s="27"/>
      <c r="S135" s="3"/>
      <c r="T135" s="3"/>
      <c r="U135" s="3"/>
      <c r="V135" s="3"/>
      <c r="W135" s="3"/>
      <c r="X135" s="3"/>
      <c r="Y135" s="3"/>
      <c r="Z135" s="3"/>
      <c r="AA135" s="10"/>
      <c r="AB135" s="21"/>
      <c r="AC135" s="26"/>
      <c r="AD135" s="1"/>
      <c r="AE135" s="1"/>
      <c r="AG135" s="1"/>
    </row>
    <row r="136" spans="1:33" x14ac:dyDescent="0.25">
      <c r="B136" s="10"/>
      <c r="C136" s="10"/>
      <c r="D136" s="10"/>
      <c r="E136" s="10"/>
      <c r="F136" s="10"/>
      <c r="G136" s="10"/>
      <c r="H136" s="32"/>
      <c r="I136" s="10"/>
      <c r="J136" s="10"/>
      <c r="K136" s="21"/>
      <c r="L136" s="26"/>
      <c r="M136" s="27"/>
      <c r="N136" s="27"/>
      <c r="O136" s="27"/>
      <c r="P136" s="10"/>
      <c r="Q136" s="27"/>
      <c r="S136" s="3"/>
      <c r="T136" s="3"/>
      <c r="U136" s="3"/>
      <c r="V136" s="3"/>
      <c r="W136" s="3"/>
      <c r="X136" s="3"/>
      <c r="Y136" s="3"/>
      <c r="Z136" s="3"/>
      <c r="AA136" s="10"/>
      <c r="AB136" s="21"/>
      <c r="AC136" s="26"/>
      <c r="AD136" s="1"/>
      <c r="AE136" s="1"/>
      <c r="AG136" s="1"/>
    </row>
    <row r="137" spans="1:3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M137" s="3"/>
      <c r="P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3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M138" s="3"/>
      <c r="P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3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M139" s="3"/>
      <c r="P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3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M140" s="3"/>
      <c r="P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3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29"/>
      <c r="M141" s="3"/>
      <c r="P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3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M142" s="3"/>
      <c r="P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3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M143" s="3"/>
      <c r="P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3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M144" s="3"/>
      <c r="P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M145" s="3"/>
      <c r="P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M146" s="3"/>
      <c r="P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M147" s="3"/>
      <c r="P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M148" s="3"/>
      <c r="P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M149" s="3"/>
      <c r="P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M150" s="3"/>
      <c r="P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</sheetData>
  <mergeCells count="10">
    <mergeCell ref="R70:AB70"/>
    <mergeCell ref="A104:K104"/>
    <mergeCell ref="R104:AB104"/>
    <mergeCell ref="A70:K70"/>
    <mergeCell ref="A36:K36"/>
    <mergeCell ref="A2:K2"/>
    <mergeCell ref="A1:K1"/>
    <mergeCell ref="R2:AB2"/>
    <mergeCell ref="R1:AB1"/>
    <mergeCell ref="R36:AB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8"/>
  <sheetViews>
    <sheetView workbookViewId="0">
      <selection activeCell="F66" sqref="F66:F67"/>
    </sheetView>
  </sheetViews>
  <sheetFormatPr defaultColWidth="8.85546875" defaultRowHeight="15" x14ac:dyDescent="0.25"/>
  <cols>
    <col min="1" max="1" width="18.85546875" customWidth="1"/>
    <col min="7" max="7" width="11.7109375" customWidth="1"/>
    <col min="8" max="8" width="26.28515625" customWidth="1"/>
    <col min="9" max="9" width="26.85546875" customWidth="1"/>
    <col min="10" max="10" width="23.140625" customWidth="1"/>
    <col min="12" max="12" width="28.28515625" customWidth="1"/>
    <col min="13" max="13" width="21.28515625" customWidth="1"/>
    <col min="14" max="14" width="18.28515625" customWidth="1"/>
    <col min="17" max="17" width="15.42578125" customWidth="1"/>
    <col min="20" max="20" width="12.140625" bestFit="1" customWidth="1"/>
    <col min="23" max="23" width="11.42578125" customWidth="1"/>
    <col min="24" max="24" width="26.140625" customWidth="1"/>
    <col min="25" max="25" width="25" customWidth="1"/>
    <col min="26" max="26" width="22" customWidth="1"/>
    <col min="28" max="28" width="30.42578125" customWidth="1"/>
    <col min="29" max="29" width="24.85546875" customWidth="1"/>
    <col min="30" max="30" width="21.42578125" customWidth="1"/>
  </cols>
  <sheetData>
    <row r="1" spans="1:30" s="3" customFormat="1" x14ac:dyDescent="0.25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5"/>
      <c r="P1" s="35"/>
      <c r="Q1" s="40" t="s">
        <v>51</v>
      </c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</row>
    <row r="2" spans="1:30" x14ac:dyDescent="0.25">
      <c r="A2" s="35"/>
      <c r="B2" s="39" t="s">
        <v>36</v>
      </c>
      <c r="C2" s="39"/>
      <c r="D2" s="39"/>
      <c r="E2" s="39"/>
      <c r="F2" s="35"/>
      <c r="G2" s="39" t="s">
        <v>0</v>
      </c>
      <c r="H2" s="39"/>
      <c r="I2" s="39"/>
      <c r="J2" s="39"/>
      <c r="K2" s="35"/>
      <c r="L2" s="39" t="s">
        <v>46</v>
      </c>
      <c r="M2" s="39"/>
      <c r="N2" s="39"/>
      <c r="O2" s="35"/>
      <c r="P2" s="35"/>
      <c r="Q2" s="35"/>
      <c r="R2" s="39" t="s">
        <v>36</v>
      </c>
      <c r="S2" s="39"/>
      <c r="T2" s="39"/>
      <c r="U2" s="39"/>
      <c r="V2" s="35"/>
      <c r="W2" s="39" t="s">
        <v>0</v>
      </c>
      <c r="X2" s="39"/>
      <c r="Y2" s="39"/>
      <c r="Z2" s="39"/>
      <c r="AA2" s="35"/>
      <c r="AB2" s="39" t="s">
        <v>46</v>
      </c>
      <c r="AC2" s="39"/>
      <c r="AD2" s="39"/>
    </row>
    <row r="3" spans="1:30" x14ac:dyDescent="0.25">
      <c r="A3" s="35"/>
      <c r="B3" s="36" t="s">
        <v>37</v>
      </c>
      <c r="C3" s="36" t="s">
        <v>38</v>
      </c>
      <c r="D3" s="36" t="s">
        <v>39</v>
      </c>
      <c r="E3" s="36" t="s">
        <v>40</v>
      </c>
      <c r="F3" s="35"/>
      <c r="G3" s="36" t="s">
        <v>42</v>
      </c>
      <c r="H3" s="36" t="s">
        <v>43</v>
      </c>
      <c r="I3" s="36" t="s">
        <v>44</v>
      </c>
      <c r="J3" s="36" t="s">
        <v>45</v>
      </c>
      <c r="K3" s="35"/>
      <c r="L3" s="36" t="s">
        <v>47</v>
      </c>
      <c r="M3" s="36" t="s">
        <v>48</v>
      </c>
      <c r="N3" s="36" t="s">
        <v>49</v>
      </c>
      <c r="O3" s="35"/>
      <c r="P3" s="35"/>
      <c r="Q3" s="35"/>
      <c r="R3" s="36" t="s">
        <v>37</v>
      </c>
      <c r="S3" s="36" t="s">
        <v>38</v>
      </c>
      <c r="T3" s="36" t="s">
        <v>39</v>
      </c>
      <c r="U3" s="36" t="s">
        <v>40</v>
      </c>
      <c r="V3" s="35"/>
      <c r="W3" s="36" t="s">
        <v>42</v>
      </c>
      <c r="X3" s="36" t="s">
        <v>43</v>
      </c>
      <c r="Y3" s="36" t="s">
        <v>44</v>
      </c>
      <c r="Z3" s="36" t="s">
        <v>45</v>
      </c>
      <c r="AA3" s="35"/>
      <c r="AB3" s="36" t="s">
        <v>47</v>
      </c>
      <c r="AC3" s="36" t="s">
        <v>48</v>
      </c>
      <c r="AD3" s="36" t="s">
        <v>49</v>
      </c>
    </row>
    <row r="4" spans="1:30" x14ac:dyDescent="0.25">
      <c r="A4" s="4" t="s">
        <v>3</v>
      </c>
      <c r="B4" s="7">
        <v>27</v>
      </c>
      <c r="C4" s="7">
        <v>88</v>
      </c>
      <c r="D4" s="7">
        <v>1.78</v>
      </c>
      <c r="E4" s="1">
        <f>C4/(D4*D4)</f>
        <v>27.774270925388208</v>
      </c>
      <c r="F4" s="3"/>
      <c r="G4" s="7">
        <v>60</v>
      </c>
      <c r="H4" s="7">
        <v>70</v>
      </c>
      <c r="I4" s="7">
        <v>0</v>
      </c>
      <c r="J4" s="7">
        <f>SUM(G4:I4)</f>
        <v>130</v>
      </c>
      <c r="K4" s="7"/>
      <c r="L4" s="5">
        <v>12</v>
      </c>
      <c r="M4" s="7">
        <v>10.8</v>
      </c>
      <c r="N4" s="7">
        <v>194</v>
      </c>
      <c r="Q4" s="4" t="s">
        <v>3</v>
      </c>
      <c r="R4" s="7">
        <v>24</v>
      </c>
      <c r="S4" s="7">
        <v>83</v>
      </c>
      <c r="T4" s="7">
        <v>1.71</v>
      </c>
      <c r="U4" s="1">
        <f>S4/(T4*T4)</f>
        <v>28.384802161348794</v>
      </c>
      <c r="V4" s="7">
        <v>1</v>
      </c>
      <c r="W4" s="7">
        <v>80</v>
      </c>
      <c r="X4" s="7">
        <v>240</v>
      </c>
      <c r="Y4" s="7">
        <v>160</v>
      </c>
      <c r="Z4" s="7">
        <v>480</v>
      </c>
      <c r="AA4" s="3"/>
      <c r="AB4" s="7">
        <v>17</v>
      </c>
      <c r="AC4" s="7">
        <v>15.5</v>
      </c>
      <c r="AD4" s="7">
        <v>188</v>
      </c>
    </row>
    <row r="5" spans="1:30" x14ac:dyDescent="0.25">
      <c r="A5" s="4" t="s">
        <v>5</v>
      </c>
      <c r="B5" s="7">
        <v>26</v>
      </c>
      <c r="C5" s="7">
        <v>87</v>
      </c>
      <c r="D5" s="7">
        <v>1.75</v>
      </c>
      <c r="E5" s="1">
        <f t="shared" ref="E5:E32" si="0">C5/(D5*D5)</f>
        <v>28.408163265306122</v>
      </c>
      <c r="F5" s="3"/>
      <c r="G5" s="7">
        <v>50</v>
      </c>
      <c r="H5" s="7">
        <v>40</v>
      </c>
      <c r="I5" s="7">
        <v>20</v>
      </c>
      <c r="J5" s="7">
        <f t="shared" ref="J5:J32" si="1">SUM(G5:I5)</f>
        <v>110</v>
      </c>
      <c r="K5" s="7"/>
      <c r="L5" s="5">
        <v>13</v>
      </c>
      <c r="M5" s="7">
        <v>11.7</v>
      </c>
      <c r="N5" s="7">
        <v>199</v>
      </c>
      <c r="Q5" s="4" t="s">
        <v>5</v>
      </c>
      <c r="R5" s="7">
        <v>21</v>
      </c>
      <c r="S5" s="7">
        <v>86</v>
      </c>
      <c r="T5" s="7">
        <v>1.75</v>
      </c>
      <c r="U5" s="1">
        <f t="shared" ref="U5:U32" si="2">S5/(T5*T5)</f>
        <v>28.081632653061224</v>
      </c>
      <c r="V5" s="7">
        <v>2</v>
      </c>
      <c r="W5" s="7">
        <v>0</v>
      </c>
      <c r="X5" s="7">
        <v>500</v>
      </c>
      <c r="Y5" s="7">
        <v>40</v>
      </c>
      <c r="Z5" s="7">
        <v>540</v>
      </c>
      <c r="AA5" s="3"/>
      <c r="AB5" s="7">
        <v>15</v>
      </c>
      <c r="AC5" s="7">
        <v>13.5</v>
      </c>
      <c r="AD5" s="7">
        <v>185</v>
      </c>
    </row>
    <row r="6" spans="1:30" x14ac:dyDescent="0.25">
      <c r="A6" s="4" t="s">
        <v>6</v>
      </c>
      <c r="B6" s="7">
        <v>20</v>
      </c>
      <c r="C6" s="7">
        <v>55</v>
      </c>
      <c r="D6" s="7">
        <v>1.7</v>
      </c>
      <c r="E6" s="1">
        <f t="shared" si="0"/>
        <v>19.031141868512112</v>
      </c>
      <c r="F6" s="3"/>
      <c r="G6" s="7">
        <v>100</v>
      </c>
      <c r="H6" s="7">
        <v>30</v>
      </c>
      <c r="I6" s="7">
        <v>0</v>
      </c>
      <c r="J6" s="7">
        <f t="shared" si="1"/>
        <v>130</v>
      </c>
      <c r="K6" s="7"/>
      <c r="L6" s="5">
        <v>12</v>
      </c>
      <c r="M6" s="7">
        <v>10.8</v>
      </c>
      <c r="N6" s="7">
        <v>185</v>
      </c>
      <c r="Q6" s="4" t="s">
        <v>6</v>
      </c>
      <c r="R6" s="7">
        <v>29</v>
      </c>
      <c r="S6" s="7">
        <v>73</v>
      </c>
      <c r="T6" s="7">
        <v>1.76</v>
      </c>
      <c r="U6" s="1">
        <f t="shared" si="2"/>
        <v>23.566632231404959</v>
      </c>
      <c r="V6" s="7">
        <v>3</v>
      </c>
      <c r="W6" s="7">
        <v>80</v>
      </c>
      <c r="X6" s="7">
        <v>240</v>
      </c>
      <c r="Y6" s="7">
        <v>350</v>
      </c>
      <c r="Z6" s="7">
        <v>670</v>
      </c>
      <c r="AA6" s="3"/>
      <c r="AB6" s="7">
        <v>15</v>
      </c>
      <c r="AC6" s="7">
        <v>13.5</v>
      </c>
      <c r="AD6" s="7">
        <v>210</v>
      </c>
    </row>
    <row r="7" spans="1:30" x14ac:dyDescent="0.25">
      <c r="A7" s="4" t="s">
        <v>7</v>
      </c>
      <c r="B7" s="7">
        <v>25</v>
      </c>
      <c r="C7" s="7">
        <v>64</v>
      </c>
      <c r="D7" s="7">
        <v>1.67</v>
      </c>
      <c r="E7" s="1">
        <f t="shared" si="0"/>
        <v>22.948115744558788</v>
      </c>
      <c r="F7" s="3"/>
      <c r="G7" s="7">
        <v>30</v>
      </c>
      <c r="H7" s="7">
        <v>90</v>
      </c>
      <c r="I7" s="7">
        <v>0</v>
      </c>
      <c r="J7" s="7">
        <f t="shared" si="1"/>
        <v>120</v>
      </c>
      <c r="K7" s="7"/>
      <c r="L7" s="5">
        <v>13</v>
      </c>
      <c r="M7" s="7">
        <v>11.7</v>
      </c>
      <c r="N7" s="7">
        <v>191</v>
      </c>
      <c r="Q7" s="4" t="s">
        <v>7</v>
      </c>
      <c r="R7" s="7">
        <v>30</v>
      </c>
      <c r="S7" s="7">
        <v>78</v>
      </c>
      <c r="T7" s="7">
        <v>1.74</v>
      </c>
      <c r="U7" s="1">
        <f t="shared" si="2"/>
        <v>25.762980578676178</v>
      </c>
      <c r="V7" s="7">
        <v>4</v>
      </c>
      <c r="W7" s="7">
        <v>60</v>
      </c>
      <c r="X7" s="7">
        <v>320</v>
      </c>
      <c r="Y7" s="7">
        <v>150</v>
      </c>
      <c r="Z7" s="7">
        <v>530</v>
      </c>
      <c r="AA7" s="3"/>
      <c r="AB7" s="7">
        <v>16</v>
      </c>
      <c r="AC7" s="7">
        <v>14.5</v>
      </c>
      <c r="AD7" s="7">
        <v>186</v>
      </c>
    </row>
    <row r="8" spans="1:30" x14ac:dyDescent="0.25">
      <c r="A8" s="4" t="s">
        <v>8</v>
      </c>
      <c r="B8" s="7">
        <v>20</v>
      </c>
      <c r="C8" s="7">
        <v>77</v>
      </c>
      <c r="D8" s="7">
        <v>1.83</v>
      </c>
      <c r="E8" s="1">
        <f t="shared" si="0"/>
        <v>22.99262444384723</v>
      </c>
      <c r="F8" s="3"/>
      <c r="G8" s="7">
        <v>120</v>
      </c>
      <c r="H8" s="7">
        <v>0</v>
      </c>
      <c r="I8" s="7">
        <v>0</v>
      </c>
      <c r="J8" s="7">
        <f t="shared" si="1"/>
        <v>120</v>
      </c>
      <c r="K8" s="7"/>
      <c r="L8" s="5">
        <v>16</v>
      </c>
      <c r="M8" s="7">
        <v>14.4</v>
      </c>
      <c r="N8" s="7">
        <v>203</v>
      </c>
      <c r="Q8" s="4" t="s">
        <v>8</v>
      </c>
      <c r="R8" s="7">
        <v>21</v>
      </c>
      <c r="S8" s="7">
        <v>70</v>
      </c>
      <c r="T8" s="7">
        <v>1.72</v>
      </c>
      <c r="U8" s="1">
        <f t="shared" si="2"/>
        <v>23.661438615467823</v>
      </c>
      <c r="V8" s="7">
        <v>5</v>
      </c>
      <c r="W8" s="7">
        <v>180</v>
      </c>
      <c r="X8" s="7">
        <v>560</v>
      </c>
      <c r="Y8" s="7">
        <v>120</v>
      </c>
      <c r="Z8" s="7">
        <v>860</v>
      </c>
      <c r="AA8" s="3"/>
      <c r="AB8" s="7">
        <v>17</v>
      </c>
      <c r="AC8" s="7">
        <v>15.5</v>
      </c>
      <c r="AD8" s="7">
        <v>200</v>
      </c>
    </row>
    <row r="9" spans="1:30" x14ac:dyDescent="0.25">
      <c r="A9" s="4" t="s">
        <v>9</v>
      </c>
      <c r="B9" s="7">
        <v>31</v>
      </c>
      <c r="C9" s="7">
        <v>65</v>
      </c>
      <c r="D9" s="7">
        <v>1.68</v>
      </c>
      <c r="E9" s="1">
        <f t="shared" si="0"/>
        <v>23.030045351473927</v>
      </c>
      <c r="F9" s="3"/>
      <c r="G9" s="7">
        <v>40</v>
      </c>
      <c r="H9" s="7">
        <v>20</v>
      </c>
      <c r="I9" s="7">
        <v>40</v>
      </c>
      <c r="J9" s="7">
        <f t="shared" si="1"/>
        <v>100</v>
      </c>
      <c r="K9" s="7"/>
      <c r="L9" s="5">
        <v>14</v>
      </c>
      <c r="M9" s="7">
        <v>12.6</v>
      </c>
      <c r="N9" s="7">
        <v>192</v>
      </c>
      <c r="Q9" s="4" t="s">
        <v>9</v>
      </c>
      <c r="R9" s="7">
        <v>30</v>
      </c>
      <c r="S9" s="7">
        <v>86</v>
      </c>
      <c r="T9" s="7">
        <v>1.71</v>
      </c>
      <c r="U9" s="1">
        <f t="shared" si="2"/>
        <v>29.410758865975858</v>
      </c>
      <c r="V9" s="7">
        <v>6</v>
      </c>
      <c r="W9" s="7">
        <v>0</v>
      </c>
      <c r="X9" s="7">
        <v>480</v>
      </c>
      <c r="Y9" s="7">
        <v>200</v>
      </c>
      <c r="Z9" s="7">
        <v>680</v>
      </c>
      <c r="AA9" s="3"/>
      <c r="AB9" s="7">
        <v>18</v>
      </c>
      <c r="AC9" s="7">
        <v>16.2</v>
      </c>
      <c r="AD9" s="7">
        <v>204</v>
      </c>
    </row>
    <row r="10" spans="1:30" x14ac:dyDescent="0.25">
      <c r="A10" s="4" t="s">
        <v>10</v>
      </c>
      <c r="B10" s="7">
        <v>27</v>
      </c>
      <c r="C10" s="7">
        <v>63</v>
      </c>
      <c r="D10" s="7">
        <v>1.7</v>
      </c>
      <c r="E10" s="1">
        <f t="shared" si="0"/>
        <v>21.79930795847751</v>
      </c>
      <c r="F10" s="3"/>
      <c r="G10" s="7">
        <v>0</v>
      </c>
      <c r="H10" s="7">
        <v>0</v>
      </c>
      <c r="I10" s="7">
        <v>40</v>
      </c>
      <c r="J10" s="7">
        <f t="shared" si="1"/>
        <v>40</v>
      </c>
      <c r="K10" s="7"/>
      <c r="L10" s="5">
        <v>14</v>
      </c>
      <c r="M10" s="7">
        <v>12.6</v>
      </c>
      <c r="N10" s="7">
        <v>203</v>
      </c>
      <c r="Q10" s="4" t="s">
        <v>10</v>
      </c>
      <c r="R10" s="7">
        <v>25</v>
      </c>
      <c r="S10" s="7">
        <v>72</v>
      </c>
      <c r="T10" s="7">
        <v>1.72</v>
      </c>
      <c r="U10" s="1">
        <f t="shared" si="2"/>
        <v>24.337479718766904</v>
      </c>
      <c r="V10" s="7">
        <v>7</v>
      </c>
      <c r="W10" s="7">
        <v>0</v>
      </c>
      <c r="X10" s="7">
        <v>540</v>
      </c>
      <c r="Y10" s="7">
        <v>40</v>
      </c>
      <c r="Z10" s="7">
        <v>580</v>
      </c>
      <c r="AA10" s="3"/>
      <c r="AB10" s="7">
        <v>17</v>
      </c>
      <c r="AC10" s="7">
        <v>15.5</v>
      </c>
      <c r="AD10" s="7">
        <v>194</v>
      </c>
    </row>
    <row r="11" spans="1:30" x14ac:dyDescent="0.25">
      <c r="A11" s="4" t="s">
        <v>11</v>
      </c>
      <c r="B11" s="7">
        <v>25</v>
      </c>
      <c r="C11" s="7">
        <v>80</v>
      </c>
      <c r="D11" s="7">
        <v>1.68</v>
      </c>
      <c r="E11" s="1">
        <f t="shared" si="0"/>
        <v>28.344671201814062</v>
      </c>
      <c r="F11" s="3"/>
      <c r="G11" s="7">
        <v>60</v>
      </c>
      <c r="H11" s="7">
        <v>30</v>
      </c>
      <c r="I11" s="7">
        <v>30</v>
      </c>
      <c r="J11" s="7">
        <f t="shared" si="1"/>
        <v>120</v>
      </c>
      <c r="K11" s="7"/>
      <c r="L11" s="5">
        <v>16</v>
      </c>
      <c r="M11" s="7">
        <v>14.4</v>
      </c>
      <c r="N11" s="7">
        <v>192</v>
      </c>
      <c r="Q11" s="4" t="s">
        <v>11</v>
      </c>
      <c r="R11" s="7">
        <v>27</v>
      </c>
      <c r="S11" s="7">
        <v>90</v>
      </c>
      <c r="T11" s="7">
        <v>1.85</v>
      </c>
      <c r="U11" s="1">
        <f t="shared" si="2"/>
        <v>26.296566837107374</v>
      </c>
      <c r="V11" s="7">
        <v>8</v>
      </c>
      <c r="W11" s="7">
        <v>240</v>
      </c>
      <c r="X11" s="7">
        <v>240</v>
      </c>
      <c r="Y11" s="7">
        <v>100</v>
      </c>
      <c r="Z11" s="7">
        <v>580</v>
      </c>
      <c r="AA11" s="3"/>
      <c r="AB11" s="7">
        <v>15</v>
      </c>
      <c r="AC11" s="7">
        <v>13.5</v>
      </c>
      <c r="AD11" s="7">
        <v>177</v>
      </c>
    </row>
    <row r="12" spans="1:30" x14ac:dyDescent="0.25">
      <c r="A12" s="4" t="s">
        <v>12</v>
      </c>
      <c r="B12" s="7">
        <v>20</v>
      </c>
      <c r="C12" s="7">
        <v>58</v>
      </c>
      <c r="D12" s="7">
        <v>1.72</v>
      </c>
      <c r="E12" s="1">
        <f t="shared" si="0"/>
        <v>19.605191995673341</v>
      </c>
      <c r="F12" s="3"/>
      <c r="G12" s="7">
        <v>40</v>
      </c>
      <c r="H12" s="7">
        <v>40</v>
      </c>
      <c r="I12" s="7">
        <v>30</v>
      </c>
      <c r="J12" s="7">
        <f t="shared" si="1"/>
        <v>110</v>
      </c>
      <c r="K12" s="7"/>
      <c r="L12" s="5">
        <v>15</v>
      </c>
      <c r="M12" s="7">
        <v>13.5</v>
      </c>
      <c r="N12" s="7">
        <v>191</v>
      </c>
      <c r="Q12" s="4" t="s">
        <v>12</v>
      </c>
      <c r="R12" s="7">
        <v>29</v>
      </c>
      <c r="S12" s="7">
        <v>64</v>
      </c>
      <c r="T12" s="7">
        <v>1.72</v>
      </c>
      <c r="U12" s="1">
        <f t="shared" si="2"/>
        <v>21.63331530557058</v>
      </c>
      <c r="V12" s="7">
        <v>9</v>
      </c>
      <c r="W12" s="7">
        <v>300</v>
      </c>
      <c r="X12" s="7">
        <v>380</v>
      </c>
      <c r="Y12" s="7">
        <v>0</v>
      </c>
      <c r="Z12" s="7">
        <v>680</v>
      </c>
      <c r="AA12" s="3"/>
      <c r="AB12" s="7">
        <v>12</v>
      </c>
      <c r="AC12" s="7">
        <v>10.8</v>
      </c>
      <c r="AD12" s="7">
        <v>177</v>
      </c>
    </row>
    <row r="13" spans="1:30" x14ac:dyDescent="0.25">
      <c r="A13" s="4" t="s">
        <v>13</v>
      </c>
      <c r="B13" s="7">
        <v>23</v>
      </c>
      <c r="C13" s="7">
        <v>76</v>
      </c>
      <c r="D13" s="7">
        <v>1.75</v>
      </c>
      <c r="E13" s="1">
        <f t="shared" si="0"/>
        <v>24.816326530612244</v>
      </c>
      <c r="F13" s="3"/>
      <c r="G13" s="7">
        <v>10</v>
      </c>
      <c r="H13" s="7">
        <v>50</v>
      </c>
      <c r="I13" s="7">
        <v>40</v>
      </c>
      <c r="J13" s="7">
        <f t="shared" si="1"/>
        <v>100</v>
      </c>
      <c r="K13" s="7"/>
      <c r="L13" s="5">
        <v>13</v>
      </c>
      <c r="M13" s="7">
        <v>11.7</v>
      </c>
      <c r="N13" s="7">
        <v>187</v>
      </c>
      <c r="Q13" s="4" t="s">
        <v>13</v>
      </c>
      <c r="R13" s="7">
        <v>20</v>
      </c>
      <c r="S13" s="7">
        <v>70</v>
      </c>
      <c r="T13" s="7">
        <v>1.8</v>
      </c>
      <c r="U13" s="1">
        <f t="shared" si="2"/>
        <v>21.604938271604937</v>
      </c>
      <c r="V13" s="7">
        <v>10</v>
      </c>
      <c r="W13" s="7">
        <v>200</v>
      </c>
      <c r="X13" s="7">
        <v>380</v>
      </c>
      <c r="Y13" s="7">
        <v>240</v>
      </c>
      <c r="Z13" s="7">
        <v>820</v>
      </c>
      <c r="AA13" s="3"/>
      <c r="AB13" s="7">
        <v>17</v>
      </c>
      <c r="AC13" s="7">
        <v>15.5</v>
      </c>
      <c r="AD13" s="7">
        <v>170</v>
      </c>
    </row>
    <row r="14" spans="1:30" x14ac:dyDescent="0.25">
      <c r="A14" s="4" t="s">
        <v>14</v>
      </c>
      <c r="B14" s="7">
        <v>23</v>
      </c>
      <c r="C14" s="7">
        <v>62</v>
      </c>
      <c r="D14" s="7">
        <v>1.76</v>
      </c>
      <c r="E14" s="1">
        <f t="shared" si="0"/>
        <v>20.015495867768596</v>
      </c>
      <c r="F14" s="3"/>
      <c r="G14" s="7">
        <v>90</v>
      </c>
      <c r="H14" s="7">
        <v>0</v>
      </c>
      <c r="I14" s="7">
        <v>20</v>
      </c>
      <c r="J14" s="7">
        <f t="shared" si="1"/>
        <v>110</v>
      </c>
      <c r="K14" s="7"/>
      <c r="L14" s="5">
        <v>15</v>
      </c>
      <c r="M14" s="7">
        <v>13.5</v>
      </c>
      <c r="N14" s="7">
        <v>183</v>
      </c>
      <c r="Q14" s="4" t="s">
        <v>14</v>
      </c>
      <c r="R14" s="7">
        <v>27</v>
      </c>
      <c r="S14" s="7">
        <v>68</v>
      </c>
      <c r="T14" s="7">
        <v>1.68</v>
      </c>
      <c r="U14" s="1">
        <f t="shared" si="2"/>
        <v>24.092970521541954</v>
      </c>
      <c r="V14" s="7">
        <v>11</v>
      </c>
      <c r="W14" s="7">
        <v>300</v>
      </c>
      <c r="X14" s="7">
        <v>200</v>
      </c>
      <c r="Y14" s="7">
        <v>350</v>
      </c>
      <c r="Z14" s="7">
        <v>850</v>
      </c>
      <c r="AA14" s="3"/>
      <c r="AB14" s="7">
        <v>14</v>
      </c>
      <c r="AC14" s="7">
        <v>12.6</v>
      </c>
      <c r="AD14" s="7">
        <v>184</v>
      </c>
    </row>
    <row r="15" spans="1:30" x14ac:dyDescent="0.25">
      <c r="A15" s="4" t="s">
        <v>15</v>
      </c>
      <c r="B15" s="7">
        <v>23</v>
      </c>
      <c r="C15" s="7">
        <v>75</v>
      </c>
      <c r="D15" s="7">
        <v>1.87</v>
      </c>
      <c r="E15" s="1">
        <f t="shared" si="0"/>
        <v>21.447567845806283</v>
      </c>
      <c r="F15" s="3"/>
      <c r="G15" s="7">
        <v>0</v>
      </c>
      <c r="H15" s="7">
        <v>100</v>
      </c>
      <c r="I15" s="7">
        <v>0</v>
      </c>
      <c r="J15" s="7">
        <f t="shared" si="1"/>
        <v>100</v>
      </c>
      <c r="K15" s="7"/>
      <c r="L15" s="5">
        <v>13</v>
      </c>
      <c r="M15" s="7">
        <v>11.7</v>
      </c>
      <c r="N15" s="7">
        <v>199</v>
      </c>
      <c r="Q15" s="4" t="s">
        <v>15</v>
      </c>
      <c r="R15" s="7">
        <v>20</v>
      </c>
      <c r="S15" s="7">
        <v>82</v>
      </c>
      <c r="T15" s="7">
        <v>1.79</v>
      </c>
      <c r="U15" s="1">
        <f t="shared" si="2"/>
        <v>25.592209980961893</v>
      </c>
      <c r="V15" s="7">
        <v>12</v>
      </c>
      <c r="W15" s="7">
        <v>100</v>
      </c>
      <c r="X15" s="7">
        <v>680</v>
      </c>
      <c r="Y15" s="7">
        <v>0</v>
      </c>
      <c r="Z15" s="7">
        <v>780</v>
      </c>
      <c r="AA15" s="3"/>
      <c r="AB15" s="7">
        <v>15</v>
      </c>
      <c r="AC15" s="7">
        <v>13.5</v>
      </c>
      <c r="AD15" s="7">
        <v>197</v>
      </c>
    </row>
    <row r="16" spans="1:30" x14ac:dyDescent="0.25">
      <c r="A16" s="4" t="s">
        <v>16</v>
      </c>
      <c r="B16" s="7">
        <v>20</v>
      </c>
      <c r="C16" s="7">
        <v>76</v>
      </c>
      <c r="D16" s="7">
        <v>1.8</v>
      </c>
      <c r="E16" s="1">
        <f t="shared" si="0"/>
        <v>23.456790123456788</v>
      </c>
      <c r="F16" s="3"/>
      <c r="G16" s="7">
        <v>40</v>
      </c>
      <c r="H16" s="7">
        <v>100</v>
      </c>
      <c r="I16" s="7">
        <v>0</v>
      </c>
      <c r="J16" s="7">
        <f t="shared" si="1"/>
        <v>140</v>
      </c>
      <c r="K16" s="7"/>
      <c r="L16" s="5">
        <v>15</v>
      </c>
      <c r="M16" s="7">
        <v>13.5</v>
      </c>
      <c r="N16" s="7">
        <v>178</v>
      </c>
      <c r="Q16" s="4" t="s">
        <v>16</v>
      </c>
      <c r="R16" s="7">
        <v>25</v>
      </c>
      <c r="S16" s="7">
        <v>95</v>
      </c>
      <c r="T16" s="7">
        <v>1.86</v>
      </c>
      <c r="U16" s="1">
        <f t="shared" si="2"/>
        <v>27.459821944733491</v>
      </c>
      <c r="V16" s="7">
        <v>13</v>
      </c>
      <c r="W16" s="7">
        <v>70</v>
      </c>
      <c r="X16" s="7">
        <v>90</v>
      </c>
      <c r="Y16" s="7">
        <v>80</v>
      </c>
      <c r="Z16" s="7">
        <v>240</v>
      </c>
      <c r="AA16" s="3"/>
      <c r="AB16" s="7">
        <v>15</v>
      </c>
      <c r="AC16" s="7">
        <v>13.5</v>
      </c>
      <c r="AD16" s="7">
        <v>173</v>
      </c>
    </row>
    <row r="17" spans="1:30" x14ac:dyDescent="0.25">
      <c r="A17" s="4" t="s">
        <v>17</v>
      </c>
      <c r="B17" s="7">
        <v>31</v>
      </c>
      <c r="C17" s="7">
        <v>91</v>
      </c>
      <c r="D17" s="7">
        <v>1.86</v>
      </c>
      <c r="E17" s="1">
        <f t="shared" si="0"/>
        <v>26.303618915481554</v>
      </c>
      <c r="F17" s="3"/>
      <c r="G17" s="7">
        <v>30</v>
      </c>
      <c r="H17" s="7">
        <v>60</v>
      </c>
      <c r="I17" s="7">
        <v>30</v>
      </c>
      <c r="J17" s="7">
        <f t="shared" si="1"/>
        <v>120</v>
      </c>
      <c r="K17" s="7"/>
      <c r="L17" s="5">
        <v>14</v>
      </c>
      <c r="M17" s="7">
        <v>12.6</v>
      </c>
      <c r="N17" s="7">
        <v>187</v>
      </c>
      <c r="Q17" s="4" t="s">
        <v>17</v>
      </c>
      <c r="R17" s="7">
        <v>21</v>
      </c>
      <c r="S17" s="7">
        <v>69.5</v>
      </c>
      <c r="T17" s="7">
        <v>1.82</v>
      </c>
      <c r="U17" s="1">
        <f t="shared" si="2"/>
        <v>20.981765487259992</v>
      </c>
      <c r="V17" s="7">
        <v>14</v>
      </c>
      <c r="W17" s="7">
        <v>80</v>
      </c>
      <c r="X17" s="7">
        <v>240</v>
      </c>
      <c r="Y17" s="7">
        <v>60</v>
      </c>
      <c r="Z17" s="7">
        <v>380</v>
      </c>
      <c r="AA17" s="3"/>
      <c r="AB17" s="7">
        <v>20</v>
      </c>
      <c r="AC17" s="7">
        <v>18</v>
      </c>
      <c r="AD17" s="7">
        <v>204</v>
      </c>
    </row>
    <row r="18" spans="1:30" x14ac:dyDescent="0.25">
      <c r="A18" s="4" t="s">
        <v>18</v>
      </c>
      <c r="B18" s="7">
        <v>24</v>
      </c>
      <c r="C18" s="7">
        <v>87</v>
      </c>
      <c r="D18" s="7">
        <v>1.72</v>
      </c>
      <c r="E18" s="1">
        <f t="shared" si="0"/>
        <v>29.407787993510009</v>
      </c>
      <c r="F18" s="3"/>
      <c r="G18" s="7">
        <v>30</v>
      </c>
      <c r="H18" s="7">
        <v>0</v>
      </c>
      <c r="I18" s="7">
        <v>60</v>
      </c>
      <c r="J18" s="7">
        <f t="shared" si="1"/>
        <v>90</v>
      </c>
      <c r="K18" s="7"/>
      <c r="L18" s="5">
        <v>13</v>
      </c>
      <c r="M18" s="7">
        <v>11.7</v>
      </c>
      <c r="N18" s="7">
        <v>197</v>
      </c>
      <c r="Q18" s="4" t="s">
        <v>18</v>
      </c>
      <c r="R18" s="7">
        <v>27</v>
      </c>
      <c r="S18" s="7">
        <v>85.5</v>
      </c>
      <c r="T18" s="7">
        <v>1.83</v>
      </c>
      <c r="U18" s="1">
        <f t="shared" si="2"/>
        <v>25.530771298038157</v>
      </c>
      <c r="V18" s="7">
        <v>15</v>
      </c>
      <c r="W18" s="7">
        <v>70</v>
      </c>
      <c r="X18" s="7">
        <v>320</v>
      </c>
      <c r="Y18" s="7">
        <v>240</v>
      </c>
      <c r="Z18" s="7">
        <v>630</v>
      </c>
      <c r="AA18" s="3"/>
      <c r="AB18" s="7">
        <v>15</v>
      </c>
      <c r="AC18" s="7">
        <v>13.5</v>
      </c>
      <c r="AD18" s="7">
        <v>167</v>
      </c>
    </row>
    <row r="19" spans="1:30" x14ac:dyDescent="0.25">
      <c r="A19" s="16" t="s">
        <v>19</v>
      </c>
      <c r="B19" s="7">
        <v>23</v>
      </c>
      <c r="C19" s="7">
        <v>80</v>
      </c>
      <c r="D19" s="7">
        <v>1.73</v>
      </c>
      <c r="E19" s="1">
        <f t="shared" si="0"/>
        <v>26.729927495071667</v>
      </c>
      <c r="F19" s="3"/>
      <c r="G19" s="7">
        <v>60</v>
      </c>
      <c r="H19" s="7">
        <v>20</v>
      </c>
      <c r="I19" s="7">
        <v>30</v>
      </c>
      <c r="J19" s="7">
        <f t="shared" si="1"/>
        <v>110</v>
      </c>
      <c r="K19" s="7"/>
      <c r="L19" s="5">
        <v>14</v>
      </c>
      <c r="M19" s="7">
        <v>12.6</v>
      </c>
      <c r="N19" s="7">
        <v>212</v>
      </c>
      <c r="Q19" s="16" t="s">
        <v>19</v>
      </c>
      <c r="R19" s="7">
        <v>32</v>
      </c>
      <c r="S19" s="7">
        <v>87</v>
      </c>
      <c r="T19" s="7">
        <v>1.86</v>
      </c>
      <c r="U19" s="1">
        <f t="shared" si="2"/>
        <v>25.14741588622962</v>
      </c>
      <c r="V19" s="7">
        <v>16</v>
      </c>
      <c r="W19" s="7">
        <v>160</v>
      </c>
      <c r="X19" s="7">
        <v>240</v>
      </c>
      <c r="Y19" s="7">
        <v>120</v>
      </c>
      <c r="Z19" s="7">
        <v>520</v>
      </c>
      <c r="AA19" s="3"/>
      <c r="AB19" s="7">
        <v>17</v>
      </c>
      <c r="AC19" s="7">
        <v>15.3</v>
      </c>
      <c r="AD19" s="7">
        <v>182</v>
      </c>
    </row>
    <row r="20" spans="1:30" x14ac:dyDescent="0.25">
      <c r="A20" s="16" t="s">
        <v>20</v>
      </c>
      <c r="B20" s="7">
        <v>18</v>
      </c>
      <c r="C20" s="7">
        <v>87</v>
      </c>
      <c r="D20" s="7">
        <v>1.83</v>
      </c>
      <c r="E20" s="1">
        <f t="shared" si="0"/>
        <v>25.978679566424791</v>
      </c>
      <c r="F20" s="3"/>
      <c r="G20" s="7">
        <v>80</v>
      </c>
      <c r="H20" s="7">
        <v>0</v>
      </c>
      <c r="I20" s="7">
        <v>40</v>
      </c>
      <c r="J20" s="7">
        <f t="shared" si="1"/>
        <v>120</v>
      </c>
      <c r="K20" s="7"/>
      <c r="L20" s="5">
        <v>16</v>
      </c>
      <c r="M20" s="7">
        <v>14.4</v>
      </c>
      <c r="N20" s="7">
        <v>193</v>
      </c>
      <c r="Q20" s="16" t="s">
        <v>20</v>
      </c>
      <c r="R20" s="7">
        <v>28</v>
      </c>
      <c r="S20" s="7">
        <v>74</v>
      </c>
      <c r="T20" s="7">
        <v>1.66</v>
      </c>
      <c r="U20" s="1">
        <f t="shared" si="2"/>
        <v>26.854405574103644</v>
      </c>
      <c r="V20" s="7">
        <v>17</v>
      </c>
      <c r="W20" s="7">
        <v>100</v>
      </c>
      <c r="X20" s="7">
        <v>140</v>
      </c>
      <c r="Y20" s="7">
        <v>90</v>
      </c>
      <c r="Z20" s="7">
        <v>330</v>
      </c>
      <c r="AB20" s="7">
        <v>17</v>
      </c>
      <c r="AC20" s="7">
        <v>15.5</v>
      </c>
      <c r="AD20" s="7">
        <v>202</v>
      </c>
    </row>
    <row r="21" spans="1:30" x14ac:dyDescent="0.25">
      <c r="A21" s="16" t="s">
        <v>21</v>
      </c>
      <c r="B21" s="7">
        <v>19</v>
      </c>
      <c r="C21" s="7">
        <v>62</v>
      </c>
      <c r="D21" s="7">
        <v>1.66</v>
      </c>
      <c r="E21" s="1">
        <f t="shared" si="0"/>
        <v>22.499637102627378</v>
      </c>
      <c r="F21" s="3"/>
      <c r="G21" s="7">
        <v>40</v>
      </c>
      <c r="H21" s="7">
        <v>20</v>
      </c>
      <c r="I21" s="7">
        <v>40</v>
      </c>
      <c r="J21" s="7">
        <f t="shared" si="1"/>
        <v>100</v>
      </c>
      <c r="K21" s="7"/>
      <c r="L21" s="5">
        <v>14</v>
      </c>
      <c r="M21" s="7">
        <v>12.6</v>
      </c>
      <c r="N21" s="7">
        <v>188</v>
      </c>
      <c r="Q21" s="16" t="s">
        <v>21</v>
      </c>
      <c r="R21" s="7">
        <v>24</v>
      </c>
      <c r="S21" s="7">
        <v>81</v>
      </c>
      <c r="T21" s="7">
        <v>1.8</v>
      </c>
      <c r="U21" s="1">
        <f t="shared" si="2"/>
        <v>25</v>
      </c>
      <c r="V21" s="7">
        <v>18</v>
      </c>
      <c r="W21" s="7">
        <v>0</v>
      </c>
      <c r="X21" s="7">
        <v>260</v>
      </c>
      <c r="Y21" s="7">
        <v>30</v>
      </c>
      <c r="Z21" s="7">
        <v>290</v>
      </c>
      <c r="AB21" s="7">
        <v>19</v>
      </c>
      <c r="AC21" s="7">
        <v>17.100000000000001</v>
      </c>
      <c r="AD21" s="7">
        <v>197</v>
      </c>
    </row>
    <row r="22" spans="1:30" x14ac:dyDescent="0.25">
      <c r="A22" s="16" t="s">
        <v>22</v>
      </c>
      <c r="B22" s="7">
        <v>24</v>
      </c>
      <c r="C22" s="7">
        <v>80</v>
      </c>
      <c r="D22" s="7">
        <v>1.73</v>
      </c>
      <c r="E22" s="1">
        <f t="shared" si="0"/>
        <v>26.729927495071667</v>
      </c>
      <c r="F22" s="3"/>
      <c r="G22" s="7">
        <v>70</v>
      </c>
      <c r="H22" s="7">
        <v>30</v>
      </c>
      <c r="I22" s="7">
        <v>30</v>
      </c>
      <c r="J22" s="7">
        <f t="shared" si="1"/>
        <v>130</v>
      </c>
      <c r="K22" s="7"/>
      <c r="L22" s="5">
        <v>16</v>
      </c>
      <c r="M22" s="7">
        <v>14.4</v>
      </c>
      <c r="N22" s="7">
        <v>197</v>
      </c>
      <c r="Q22" s="16" t="s">
        <v>22</v>
      </c>
      <c r="R22" s="7">
        <v>30</v>
      </c>
      <c r="S22" s="7">
        <v>70</v>
      </c>
      <c r="T22" s="7">
        <v>1.77</v>
      </c>
      <c r="U22" s="1">
        <f t="shared" si="2"/>
        <v>22.343515592581952</v>
      </c>
      <c r="V22" s="7">
        <v>19</v>
      </c>
      <c r="W22" s="7">
        <v>0</v>
      </c>
      <c r="X22" s="7">
        <v>180</v>
      </c>
      <c r="Y22" s="7">
        <v>150</v>
      </c>
      <c r="Z22" s="7">
        <v>330</v>
      </c>
      <c r="AB22" s="7">
        <v>15</v>
      </c>
      <c r="AC22" s="7">
        <v>13.5</v>
      </c>
      <c r="AD22" s="7">
        <v>198</v>
      </c>
    </row>
    <row r="23" spans="1:30" x14ac:dyDescent="0.25">
      <c r="A23" s="16" t="s">
        <v>23</v>
      </c>
      <c r="B23" s="7">
        <v>29</v>
      </c>
      <c r="C23" s="7">
        <v>87</v>
      </c>
      <c r="D23" s="7">
        <v>1.71</v>
      </c>
      <c r="E23" s="1">
        <f t="shared" si="0"/>
        <v>29.75274443418488</v>
      </c>
      <c r="F23" s="3"/>
      <c r="G23" s="7">
        <v>60</v>
      </c>
      <c r="H23" s="7">
        <v>40</v>
      </c>
      <c r="I23" s="7">
        <v>30</v>
      </c>
      <c r="J23" s="7">
        <f t="shared" si="1"/>
        <v>130</v>
      </c>
      <c r="K23" s="7"/>
      <c r="L23" s="5">
        <v>14</v>
      </c>
      <c r="M23" s="7">
        <v>12.6</v>
      </c>
      <c r="N23" s="7">
        <v>198</v>
      </c>
      <c r="Q23" s="16" t="s">
        <v>23</v>
      </c>
      <c r="R23" s="7">
        <v>19</v>
      </c>
      <c r="S23" s="7">
        <v>107</v>
      </c>
      <c r="T23" s="7">
        <v>1.89</v>
      </c>
      <c r="U23" s="1">
        <f t="shared" si="2"/>
        <v>29.954368578707204</v>
      </c>
      <c r="V23" s="7">
        <v>20</v>
      </c>
      <c r="W23" s="7">
        <v>110</v>
      </c>
      <c r="X23" s="7">
        <v>100</v>
      </c>
      <c r="Y23" s="7">
        <v>50</v>
      </c>
      <c r="Z23" s="7">
        <v>260</v>
      </c>
      <c r="AB23" s="7">
        <v>14</v>
      </c>
      <c r="AC23" s="7">
        <v>12.6</v>
      </c>
      <c r="AD23" s="7">
        <v>210</v>
      </c>
    </row>
    <row r="24" spans="1:30" x14ac:dyDescent="0.25">
      <c r="A24" s="16" t="s">
        <v>4</v>
      </c>
      <c r="B24" s="7">
        <v>28</v>
      </c>
      <c r="C24" s="7">
        <v>79</v>
      </c>
      <c r="D24" s="7">
        <v>1.7</v>
      </c>
      <c r="E24" s="1">
        <f t="shared" si="0"/>
        <v>27.335640138408309</v>
      </c>
      <c r="F24" s="3"/>
      <c r="G24" s="7">
        <v>40</v>
      </c>
      <c r="H24" s="7">
        <v>80</v>
      </c>
      <c r="I24" s="7">
        <v>0</v>
      </c>
      <c r="J24" s="7">
        <f t="shared" si="1"/>
        <v>120</v>
      </c>
      <c r="K24" s="7"/>
      <c r="L24" s="5">
        <v>14</v>
      </c>
      <c r="M24" s="7">
        <v>12.6</v>
      </c>
      <c r="N24" s="7">
        <v>199</v>
      </c>
      <c r="Q24" s="16" t="s">
        <v>4</v>
      </c>
      <c r="R24" s="7">
        <v>30</v>
      </c>
      <c r="S24" s="7">
        <v>70</v>
      </c>
      <c r="T24" s="7">
        <v>1.72</v>
      </c>
      <c r="U24" s="1">
        <f t="shared" si="2"/>
        <v>23.661438615467823</v>
      </c>
      <c r="V24" s="7">
        <v>21</v>
      </c>
      <c r="W24" s="7">
        <v>20</v>
      </c>
      <c r="X24" s="7">
        <v>50</v>
      </c>
      <c r="Y24" s="7">
        <v>150</v>
      </c>
      <c r="Z24" s="7">
        <v>220</v>
      </c>
      <c r="AB24" s="7">
        <v>16</v>
      </c>
      <c r="AC24" s="7">
        <v>14.5</v>
      </c>
      <c r="AD24" s="7">
        <v>185</v>
      </c>
    </row>
    <row r="25" spans="1:30" x14ac:dyDescent="0.25">
      <c r="A25" s="16" t="s">
        <v>24</v>
      </c>
      <c r="B25" s="7">
        <v>29</v>
      </c>
      <c r="C25" s="7">
        <v>84</v>
      </c>
      <c r="D25" s="7">
        <v>1.79</v>
      </c>
      <c r="E25" s="1">
        <f t="shared" si="0"/>
        <v>26.216410224399986</v>
      </c>
      <c r="F25" s="3"/>
      <c r="G25" s="7">
        <v>40</v>
      </c>
      <c r="H25" s="7">
        <v>50</v>
      </c>
      <c r="I25" s="7">
        <v>30</v>
      </c>
      <c r="J25" s="7">
        <f t="shared" si="1"/>
        <v>120</v>
      </c>
      <c r="K25" s="7"/>
      <c r="L25" s="5">
        <v>14</v>
      </c>
      <c r="M25" s="7">
        <v>12.6</v>
      </c>
      <c r="N25" s="7">
        <v>183</v>
      </c>
      <c r="Q25" s="16" t="s">
        <v>24</v>
      </c>
      <c r="R25" s="7">
        <v>25</v>
      </c>
      <c r="S25" s="7">
        <v>66</v>
      </c>
      <c r="T25" s="7">
        <v>1.85</v>
      </c>
      <c r="U25" s="1">
        <f t="shared" si="2"/>
        <v>19.284149013878743</v>
      </c>
      <c r="V25" s="7">
        <v>22</v>
      </c>
      <c r="W25" s="7">
        <v>30</v>
      </c>
      <c r="X25" s="7">
        <v>400</v>
      </c>
      <c r="Y25" s="7">
        <v>20</v>
      </c>
      <c r="Z25" s="7">
        <v>450</v>
      </c>
      <c r="AB25" s="7">
        <v>14</v>
      </c>
      <c r="AC25" s="7">
        <v>12.6</v>
      </c>
      <c r="AD25" s="7">
        <v>184</v>
      </c>
    </row>
    <row r="26" spans="1:30" x14ac:dyDescent="0.25">
      <c r="A26" s="16" t="s">
        <v>25</v>
      </c>
      <c r="B26" s="7">
        <v>28</v>
      </c>
      <c r="C26" s="7">
        <v>89</v>
      </c>
      <c r="D26" s="7">
        <v>1.78</v>
      </c>
      <c r="E26" s="1">
        <f t="shared" si="0"/>
        <v>28.089887640449437</v>
      </c>
      <c r="F26" s="3"/>
      <c r="G26" s="7">
        <v>60</v>
      </c>
      <c r="H26" s="7">
        <v>40</v>
      </c>
      <c r="I26" s="7">
        <v>30</v>
      </c>
      <c r="J26" s="7">
        <f t="shared" si="1"/>
        <v>130</v>
      </c>
      <c r="K26" s="7"/>
      <c r="L26" s="5">
        <v>15</v>
      </c>
      <c r="M26" s="7">
        <v>13.5</v>
      </c>
      <c r="N26" s="7">
        <v>183</v>
      </c>
      <c r="Q26" s="16" t="s">
        <v>25</v>
      </c>
      <c r="R26" s="7">
        <v>25</v>
      </c>
      <c r="S26" s="7">
        <v>62</v>
      </c>
      <c r="T26" s="7">
        <v>1.71</v>
      </c>
      <c r="U26" s="1">
        <f t="shared" si="2"/>
        <v>21.203105228959341</v>
      </c>
      <c r="V26" s="7">
        <v>23</v>
      </c>
      <c r="W26" s="7">
        <v>70</v>
      </c>
      <c r="X26" s="7">
        <v>130</v>
      </c>
      <c r="Y26" s="7">
        <v>40</v>
      </c>
      <c r="Z26" s="7">
        <v>240</v>
      </c>
      <c r="AB26" s="7">
        <v>18</v>
      </c>
      <c r="AC26" s="7">
        <v>16.2</v>
      </c>
      <c r="AD26" s="7">
        <v>201</v>
      </c>
    </row>
    <row r="27" spans="1:30" x14ac:dyDescent="0.25">
      <c r="A27" s="16" t="s">
        <v>26</v>
      </c>
      <c r="B27" s="7">
        <v>30</v>
      </c>
      <c r="C27" s="7">
        <v>80</v>
      </c>
      <c r="D27" s="7">
        <v>1.75</v>
      </c>
      <c r="E27" s="1">
        <f t="shared" si="0"/>
        <v>26.122448979591837</v>
      </c>
      <c r="F27" s="3"/>
      <c r="G27" s="7">
        <v>100</v>
      </c>
      <c r="H27" s="7">
        <v>0</v>
      </c>
      <c r="I27" s="7">
        <v>0</v>
      </c>
      <c r="J27" s="7">
        <f t="shared" si="1"/>
        <v>100</v>
      </c>
      <c r="K27" s="7"/>
      <c r="L27" s="5">
        <v>13</v>
      </c>
      <c r="M27" s="7">
        <v>11.7</v>
      </c>
      <c r="N27" s="7">
        <v>182</v>
      </c>
      <c r="Q27" s="16" t="s">
        <v>26</v>
      </c>
      <c r="R27" s="7">
        <v>25</v>
      </c>
      <c r="S27" s="7">
        <v>68</v>
      </c>
      <c r="T27" s="7">
        <v>1.72</v>
      </c>
      <c r="U27" s="1">
        <f t="shared" si="2"/>
        <v>22.985397512168742</v>
      </c>
      <c r="V27" s="7">
        <v>24</v>
      </c>
      <c r="W27" s="7">
        <v>30</v>
      </c>
      <c r="X27" s="7">
        <v>30</v>
      </c>
      <c r="Y27" s="7">
        <v>400</v>
      </c>
      <c r="Z27" s="7">
        <v>460</v>
      </c>
      <c r="AB27" s="7">
        <v>16</v>
      </c>
      <c r="AC27" s="7">
        <v>14.5</v>
      </c>
      <c r="AD27" s="7">
        <v>184</v>
      </c>
    </row>
    <row r="28" spans="1:30" x14ac:dyDescent="0.25">
      <c r="A28" s="16" t="s">
        <v>27</v>
      </c>
      <c r="B28" s="7">
        <v>26</v>
      </c>
      <c r="C28" s="7">
        <v>75</v>
      </c>
      <c r="D28" s="7">
        <v>1.79</v>
      </c>
      <c r="E28" s="1">
        <f t="shared" si="0"/>
        <v>23.40750912892856</v>
      </c>
      <c r="F28" s="3"/>
      <c r="G28" s="7">
        <v>30</v>
      </c>
      <c r="H28" s="7">
        <v>80</v>
      </c>
      <c r="I28" s="7">
        <v>0</v>
      </c>
      <c r="J28" s="7">
        <f t="shared" si="1"/>
        <v>110</v>
      </c>
      <c r="K28" s="7"/>
      <c r="L28" s="5">
        <v>11</v>
      </c>
      <c r="M28" s="7">
        <v>9.9</v>
      </c>
      <c r="N28" s="7">
        <v>190</v>
      </c>
      <c r="Q28" s="16" t="s">
        <v>27</v>
      </c>
      <c r="R28" s="7">
        <v>27</v>
      </c>
      <c r="S28" s="7">
        <v>78</v>
      </c>
      <c r="T28" s="7">
        <v>1.76</v>
      </c>
      <c r="U28" s="1">
        <f t="shared" si="2"/>
        <v>25.180785123966942</v>
      </c>
      <c r="V28" s="7">
        <v>25</v>
      </c>
      <c r="W28" s="7">
        <v>0</v>
      </c>
      <c r="X28" s="7">
        <v>20</v>
      </c>
      <c r="Y28" s="7">
        <v>400</v>
      </c>
      <c r="Z28" s="7">
        <v>420</v>
      </c>
      <c r="AB28" s="7">
        <v>15</v>
      </c>
      <c r="AC28" s="7">
        <v>13.5</v>
      </c>
      <c r="AD28" s="7">
        <v>194</v>
      </c>
    </row>
    <row r="29" spans="1:30" x14ac:dyDescent="0.25">
      <c r="A29" s="16" t="s">
        <v>28</v>
      </c>
      <c r="B29" s="7">
        <v>29</v>
      </c>
      <c r="C29" s="7">
        <v>77</v>
      </c>
      <c r="D29" s="7">
        <v>1.7</v>
      </c>
      <c r="E29" s="1">
        <f t="shared" si="0"/>
        <v>26.643598615916957</v>
      </c>
      <c r="F29" s="3"/>
      <c r="G29" s="7">
        <v>40</v>
      </c>
      <c r="H29" s="7">
        <v>50</v>
      </c>
      <c r="I29" s="7">
        <v>30</v>
      </c>
      <c r="J29" s="7">
        <f t="shared" si="1"/>
        <v>120</v>
      </c>
      <c r="K29" s="7"/>
      <c r="L29" s="5">
        <v>15</v>
      </c>
      <c r="M29" s="7">
        <v>13.5</v>
      </c>
      <c r="N29" s="7">
        <v>206</v>
      </c>
      <c r="Q29" s="16" t="s">
        <v>28</v>
      </c>
      <c r="R29" s="7">
        <v>29</v>
      </c>
      <c r="S29" s="7">
        <v>66</v>
      </c>
      <c r="T29" s="7">
        <v>1.68</v>
      </c>
      <c r="U29" s="1">
        <f t="shared" si="2"/>
        <v>23.384353741496604</v>
      </c>
      <c r="V29" s="7">
        <v>26</v>
      </c>
      <c r="W29" s="7">
        <v>0</v>
      </c>
      <c r="X29" s="7">
        <v>240</v>
      </c>
      <c r="Y29" s="7">
        <v>80</v>
      </c>
      <c r="Z29" s="7">
        <v>320</v>
      </c>
      <c r="AB29" s="7">
        <v>15</v>
      </c>
      <c r="AC29" s="7">
        <v>13.5</v>
      </c>
      <c r="AD29" s="7">
        <v>208</v>
      </c>
    </row>
    <row r="30" spans="1:30" x14ac:dyDescent="0.25">
      <c r="A30" s="16" t="s">
        <v>29</v>
      </c>
      <c r="B30" s="7">
        <v>26</v>
      </c>
      <c r="C30" s="7">
        <v>77</v>
      </c>
      <c r="D30" s="7">
        <v>1.71</v>
      </c>
      <c r="E30" s="1">
        <f t="shared" si="0"/>
        <v>26.332888752094664</v>
      </c>
      <c r="F30" s="3"/>
      <c r="G30" s="7">
        <v>20</v>
      </c>
      <c r="H30" s="7">
        <v>0</v>
      </c>
      <c r="I30" s="7">
        <v>40</v>
      </c>
      <c r="J30" s="7">
        <f t="shared" si="1"/>
        <v>60</v>
      </c>
      <c r="K30" s="7"/>
      <c r="L30" s="5">
        <v>15</v>
      </c>
      <c r="M30" s="7">
        <v>13.5</v>
      </c>
      <c r="N30" s="7">
        <v>190</v>
      </c>
      <c r="Q30" s="16" t="s">
        <v>29</v>
      </c>
      <c r="R30" s="7">
        <v>24</v>
      </c>
      <c r="S30" s="7">
        <v>70</v>
      </c>
      <c r="T30" s="7">
        <v>1.74</v>
      </c>
      <c r="U30" s="1">
        <f t="shared" si="2"/>
        <v>23.120623596247853</v>
      </c>
      <c r="V30" s="7">
        <v>27</v>
      </c>
      <c r="W30" s="7">
        <v>20</v>
      </c>
      <c r="X30" s="7">
        <v>30</v>
      </c>
      <c r="Y30" s="7">
        <v>150</v>
      </c>
      <c r="Z30" s="7">
        <v>200</v>
      </c>
      <c r="AB30" s="7">
        <v>15</v>
      </c>
      <c r="AC30" s="7">
        <v>13.5</v>
      </c>
      <c r="AD30" s="7">
        <v>199</v>
      </c>
    </row>
    <row r="31" spans="1:30" x14ac:dyDescent="0.25">
      <c r="A31" s="16" t="s">
        <v>30</v>
      </c>
      <c r="B31" s="7">
        <v>26</v>
      </c>
      <c r="C31" s="7">
        <v>80</v>
      </c>
      <c r="D31" s="7">
        <v>1.75</v>
      </c>
      <c r="E31" s="1">
        <f t="shared" si="0"/>
        <v>26.122448979591837</v>
      </c>
      <c r="F31" s="3"/>
      <c r="G31" s="7">
        <v>0</v>
      </c>
      <c r="H31" s="7">
        <v>80</v>
      </c>
      <c r="I31" s="7">
        <v>0</v>
      </c>
      <c r="J31" s="7">
        <f t="shared" si="1"/>
        <v>80</v>
      </c>
      <c r="K31" s="7"/>
      <c r="L31" s="5">
        <v>12</v>
      </c>
      <c r="M31" s="7">
        <v>10.8</v>
      </c>
      <c r="N31" s="7">
        <v>196</v>
      </c>
      <c r="Q31" s="16" t="s">
        <v>30</v>
      </c>
      <c r="R31" s="7">
        <v>29</v>
      </c>
      <c r="S31" s="7">
        <v>74</v>
      </c>
      <c r="T31" s="7">
        <v>1.67</v>
      </c>
      <c r="U31" s="1">
        <f t="shared" si="2"/>
        <v>26.533758829646096</v>
      </c>
      <c r="V31" s="7">
        <v>28</v>
      </c>
      <c r="W31" s="7">
        <v>100</v>
      </c>
      <c r="X31" s="7">
        <v>180</v>
      </c>
      <c r="Y31" s="7">
        <v>30</v>
      </c>
      <c r="Z31" s="7">
        <v>310</v>
      </c>
      <c r="AB31" s="7">
        <v>16</v>
      </c>
      <c r="AC31" s="7">
        <v>14.5</v>
      </c>
      <c r="AD31" s="7">
        <v>188</v>
      </c>
    </row>
    <row r="32" spans="1:30" x14ac:dyDescent="0.25">
      <c r="A32" s="16" t="s">
        <v>31</v>
      </c>
      <c r="B32" s="7">
        <v>24</v>
      </c>
      <c r="C32" s="7">
        <v>77</v>
      </c>
      <c r="D32" s="7">
        <v>1.71</v>
      </c>
      <c r="E32" s="1">
        <f t="shared" si="0"/>
        <v>26.332888752094664</v>
      </c>
      <c r="F32" s="3"/>
      <c r="G32" s="7">
        <v>70</v>
      </c>
      <c r="H32" s="7">
        <v>30</v>
      </c>
      <c r="I32" s="7">
        <v>30</v>
      </c>
      <c r="J32" s="7">
        <f t="shared" si="1"/>
        <v>130</v>
      </c>
      <c r="K32" s="7"/>
      <c r="L32" s="5">
        <v>13</v>
      </c>
      <c r="M32" s="7">
        <v>11.7</v>
      </c>
      <c r="N32" s="7">
        <v>182</v>
      </c>
      <c r="Q32" s="16" t="s">
        <v>31</v>
      </c>
      <c r="R32" s="7">
        <v>23</v>
      </c>
      <c r="S32" s="7">
        <v>79</v>
      </c>
      <c r="T32" s="7">
        <v>1.75</v>
      </c>
      <c r="U32" s="1">
        <f t="shared" si="2"/>
        <v>25.795918367346939</v>
      </c>
      <c r="V32" s="7">
        <v>29</v>
      </c>
      <c r="W32" s="7">
        <v>150</v>
      </c>
      <c r="X32" s="7">
        <v>90</v>
      </c>
      <c r="Y32" s="7">
        <v>150</v>
      </c>
      <c r="Z32" s="7">
        <v>390</v>
      </c>
      <c r="AB32" s="7">
        <v>15</v>
      </c>
      <c r="AC32" s="7">
        <v>13.5</v>
      </c>
      <c r="AD32" s="7">
        <v>193</v>
      </c>
    </row>
    <row r="33" spans="1:31" x14ac:dyDescent="0.25">
      <c r="A33" s="30" t="s">
        <v>1</v>
      </c>
      <c r="B33" s="5">
        <f>AVERAGE(B4:B32)</f>
        <v>24.96551724137931</v>
      </c>
      <c r="C33" s="5">
        <f t="shared" ref="C33:E33" si="3">AVERAGE(C4:C32)</f>
        <v>76.482758620689651</v>
      </c>
      <c r="D33" s="1">
        <f t="shared" si="3"/>
        <v>1.7451724137931037</v>
      </c>
      <c r="E33" s="5">
        <f t="shared" si="3"/>
        <v>25.092267494363561</v>
      </c>
      <c r="F33" s="5"/>
      <c r="G33" s="11">
        <f>AVERAGE(G4:G32)</f>
        <v>48.620689655172413</v>
      </c>
      <c r="H33" s="11">
        <f t="shared" ref="H33:J33" si="4">AVERAGE(H4:H32)</f>
        <v>39.655172413793103</v>
      </c>
      <c r="I33" s="11">
        <f t="shared" si="4"/>
        <v>22.068965517241381</v>
      </c>
      <c r="J33" s="11">
        <f t="shared" si="4"/>
        <v>110.34482758620689</v>
      </c>
      <c r="K33" s="5"/>
      <c r="L33" s="5">
        <f t="shared" ref="L33" si="5">AVERAGE(L4:L32)</f>
        <v>13.931034482758621</v>
      </c>
      <c r="M33" s="5">
        <f t="shared" ref="M33" si="6">AVERAGE(M4:M32)</f>
        <v>12.537931034482757</v>
      </c>
      <c r="N33" s="5">
        <f t="shared" ref="N33" si="7">AVERAGE(N4:N32)</f>
        <v>192.41379310344828</v>
      </c>
      <c r="O33" s="5"/>
      <c r="P33" s="5"/>
      <c r="Q33" s="5"/>
      <c r="R33" s="5">
        <f t="shared" ref="R33" si="8">AVERAGE(R4:R32)</f>
        <v>25.724137931034484</v>
      </c>
      <c r="S33" s="5">
        <f t="shared" ref="S33" si="9">AVERAGE(S4:S32)</f>
        <v>76.689655172413794</v>
      </c>
      <c r="T33" s="1">
        <f t="shared" ref="T33" si="10">AVERAGE(T4:T32)</f>
        <v>1.7600000000000002</v>
      </c>
      <c r="U33" s="5">
        <f t="shared" ref="U33" si="11">AVERAGE(U4:U32)</f>
        <v>24.718873108011092</v>
      </c>
      <c r="V33" s="5"/>
      <c r="W33" s="11">
        <f t="shared" ref="W33" si="12">AVERAGE(W4:W32)</f>
        <v>87.931034482758619</v>
      </c>
      <c r="X33" s="11">
        <f t="shared" ref="X33" si="13">AVERAGE(X4:X32)</f>
        <v>258.62068965517244</v>
      </c>
      <c r="Y33" s="11">
        <f t="shared" ref="Y33" si="14">AVERAGE(Y4:Y32)</f>
        <v>137.58620689655172</v>
      </c>
      <c r="Z33" s="11">
        <f t="shared" ref="Z33" si="15">AVERAGE(Z4:Z32)</f>
        <v>484.13793103448273</v>
      </c>
      <c r="AA33" s="5"/>
      <c r="AB33" s="5">
        <f t="shared" ref="AB33" si="16">AVERAGE(AB4:AB32)</f>
        <v>15.862068965517242</v>
      </c>
      <c r="AC33" s="5">
        <f t="shared" ref="AC33" si="17">AVERAGE(AC4:AC32)</f>
        <v>14.324137931034484</v>
      </c>
      <c r="AD33" s="5">
        <f t="shared" ref="AD33" si="18">AVERAGE(AD4:AD32)</f>
        <v>191.06896551724137</v>
      </c>
    </row>
    <row r="34" spans="1:31" s="3" customFormat="1" x14ac:dyDescent="0.25">
      <c r="A34" s="30" t="s">
        <v>2</v>
      </c>
      <c r="B34" s="5">
        <f>STDEV(B4:B33)</f>
        <v>3.6149379602697644</v>
      </c>
      <c r="C34" s="5">
        <f t="shared" ref="C34:E34" si="19">STDEV(C4:C33)</f>
        <v>9.7648938043739442</v>
      </c>
      <c r="D34" s="1">
        <f t="shared" si="19"/>
        <v>5.506239029689948E-2</v>
      </c>
      <c r="E34" s="5">
        <f t="shared" si="19"/>
        <v>2.8883401230896864</v>
      </c>
      <c r="F34" s="5"/>
      <c r="G34" s="11">
        <f>STDEV(G4:G32)+STDEV(G4:G32)</f>
        <v>60.880242615208914</v>
      </c>
      <c r="H34" s="11">
        <f t="shared" ref="H34:J34" si="20">STDEV(H4:H32)+STDEV(H4:H32)</f>
        <v>64.250126986131235</v>
      </c>
      <c r="I34" s="11">
        <f t="shared" si="20"/>
        <v>35.60871095064384</v>
      </c>
      <c r="J34" s="11">
        <f t="shared" si="20"/>
        <v>43.583338435261695</v>
      </c>
      <c r="K34" s="5"/>
      <c r="L34" s="5">
        <f t="shared" ref="L34" si="21">STDEV(L4:L33)</f>
        <v>1.311251954609072</v>
      </c>
      <c r="M34" s="5">
        <f t="shared" ref="M34" si="22">STDEV(M4:M33)</f>
        <v>1.180126759148165</v>
      </c>
      <c r="N34" s="5">
        <f t="shared" ref="N34" si="23">STDEV(N4:N33)</f>
        <v>7.9892912869377</v>
      </c>
      <c r="O34" s="5"/>
      <c r="P34" s="5"/>
      <c r="Q34" s="5"/>
      <c r="R34" s="5">
        <f t="shared" ref="R34" si="24">STDEV(R4:R33)</f>
        <v>3.5418342386507109</v>
      </c>
      <c r="S34" s="5">
        <f t="shared" ref="S34" si="25">STDEV(S4:S33)</f>
        <v>10.112653215329113</v>
      </c>
      <c r="T34" s="1">
        <f t="shared" ref="T34" si="26">STDEV(T4:T33)</f>
        <v>6.2477582186429667E-2</v>
      </c>
      <c r="U34" s="5">
        <f t="shared" ref="U34" si="27">STDEV(U4:U33)</f>
        <v>2.5484250740510221</v>
      </c>
      <c r="V34" s="5"/>
      <c r="W34" s="11">
        <f t="shared" ref="W34" si="28">STDEV(W4:W33)</f>
        <v>86.318548386088892</v>
      </c>
      <c r="X34" s="11">
        <f t="shared" ref="X34" si="29">STDEV(X4:X33)</f>
        <v>170.93503783058955</v>
      </c>
      <c r="Y34" s="11">
        <f t="shared" ref="Y34" si="30">STDEV(Y4:Y33)</f>
        <v>114.79081942186579</v>
      </c>
      <c r="Z34" s="11">
        <f t="shared" ref="Z34" si="31">STDEV(Z4:Z33)</f>
        <v>196.60071984607598</v>
      </c>
      <c r="AA34" s="5"/>
      <c r="AB34" s="5">
        <f t="shared" ref="AB34" si="32">STDEV(AB4:AB33)</f>
        <v>1.634206291182452</v>
      </c>
      <c r="AC34" s="5">
        <f t="shared" ref="AC34" si="33">STDEV(AC4:AC33)</f>
        <v>1.4977351113376418</v>
      </c>
      <c r="AD34" s="5">
        <f t="shared" ref="AD34" si="34">STDEV(AD4:AD33)</f>
        <v>11.646905862555288</v>
      </c>
    </row>
    <row r="35" spans="1:31" x14ac:dyDescent="0.25">
      <c r="A35" s="34"/>
      <c r="B35" s="34"/>
      <c r="C35" s="34"/>
      <c r="D35" s="34"/>
      <c r="E35" s="3"/>
      <c r="F35" s="41" t="s">
        <v>50</v>
      </c>
      <c r="G35" s="41"/>
      <c r="H35" s="41"/>
      <c r="I35" s="41"/>
      <c r="J35" s="41"/>
      <c r="V35" s="41" t="s">
        <v>50</v>
      </c>
      <c r="W35" s="41"/>
      <c r="X35" s="41"/>
      <c r="Y35" s="41"/>
      <c r="Z35" s="41"/>
    </row>
    <row r="36" spans="1:31" x14ac:dyDescent="0.25">
      <c r="A36" s="34"/>
      <c r="B36" s="34"/>
      <c r="C36" s="34"/>
      <c r="D36" s="34"/>
      <c r="E36" s="3"/>
      <c r="F36" s="7"/>
      <c r="G36" s="7">
        <f>G4*3.3</f>
        <v>198</v>
      </c>
      <c r="H36" s="7">
        <f>H4*4</f>
        <v>280</v>
      </c>
      <c r="I36" s="7">
        <f>I4*8</f>
        <v>0</v>
      </c>
      <c r="J36" s="7">
        <f>SUM(G36:I36)</f>
        <v>478</v>
      </c>
      <c r="V36" s="7"/>
      <c r="W36" s="7">
        <f>W4*3.3</f>
        <v>264</v>
      </c>
      <c r="X36" s="7">
        <f>X4*4</f>
        <v>960</v>
      </c>
      <c r="Y36" s="7">
        <f>Y4*8</f>
        <v>1280</v>
      </c>
      <c r="Z36" s="7">
        <f>SUM(W36:Y36)</f>
        <v>2504</v>
      </c>
      <c r="AC36" s="3"/>
      <c r="AD36" s="3"/>
    </row>
    <row r="37" spans="1:31" x14ac:dyDescent="0.25">
      <c r="A37" s="34"/>
      <c r="B37" s="34"/>
      <c r="C37" s="34"/>
      <c r="D37" s="34"/>
      <c r="E37" s="3"/>
      <c r="F37" s="7"/>
      <c r="G37" s="7">
        <f t="shared" ref="G37:G64" si="35">G5*3.3</f>
        <v>165</v>
      </c>
      <c r="H37" s="7">
        <f t="shared" ref="H37:H64" si="36">H5*4</f>
        <v>160</v>
      </c>
      <c r="I37" s="7">
        <f t="shared" ref="I37:I64" si="37">I5*8</f>
        <v>160</v>
      </c>
      <c r="J37" s="7">
        <f t="shared" ref="J37:J64" si="38">SUM(G37:I37)</f>
        <v>485</v>
      </c>
      <c r="V37" s="7"/>
      <c r="W37" s="7">
        <f t="shared" ref="W37:W64" si="39">W5*3.3</f>
        <v>0</v>
      </c>
      <c r="X37" s="7">
        <f t="shared" ref="X37:X64" si="40">X5*4</f>
        <v>2000</v>
      </c>
      <c r="Y37" s="7">
        <f t="shared" ref="Y37:Y64" si="41">Y5*8</f>
        <v>320</v>
      </c>
      <c r="Z37" s="7">
        <f t="shared" ref="Z37:Z64" si="42">SUM(W37:Y37)</f>
        <v>2320</v>
      </c>
      <c r="AB37" s="3"/>
      <c r="AC37" s="3"/>
      <c r="AD37" s="3"/>
      <c r="AE37" s="3"/>
    </row>
    <row r="38" spans="1:31" x14ac:dyDescent="0.25">
      <c r="A38" s="34"/>
      <c r="B38" s="34"/>
      <c r="C38" s="34"/>
      <c r="D38" s="34"/>
      <c r="E38" s="3"/>
      <c r="F38" s="7"/>
      <c r="G38" s="7">
        <f t="shared" si="35"/>
        <v>330</v>
      </c>
      <c r="H38" s="7">
        <f t="shared" si="36"/>
        <v>120</v>
      </c>
      <c r="I38" s="7">
        <f t="shared" si="37"/>
        <v>0</v>
      </c>
      <c r="J38" s="7">
        <f t="shared" si="38"/>
        <v>450</v>
      </c>
      <c r="V38" s="7"/>
      <c r="W38" s="7">
        <f t="shared" si="39"/>
        <v>264</v>
      </c>
      <c r="X38" s="7">
        <f t="shared" si="40"/>
        <v>960</v>
      </c>
      <c r="Y38" s="7">
        <f t="shared" si="41"/>
        <v>2800</v>
      </c>
      <c r="Z38" s="7">
        <f t="shared" si="42"/>
        <v>4024</v>
      </c>
      <c r="AB38" s="3"/>
      <c r="AC38" s="3"/>
      <c r="AD38" s="3"/>
      <c r="AE38" s="3"/>
    </row>
    <row r="39" spans="1:31" x14ac:dyDescent="0.25">
      <c r="A39" s="34"/>
      <c r="B39" s="34"/>
      <c r="C39" s="34"/>
      <c r="D39" s="34"/>
      <c r="E39" s="3"/>
      <c r="F39" s="7"/>
      <c r="G39" s="7">
        <f t="shared" si="35"/>
        <v>99</v>
      </c>
      <c r="H39" s="7">
        <f t="shared" si="36"/>
        <v>360</v>
      </c>
      <c r="I39" s="7">
        <f t="shared" si="37"/>
        <v>0</v>
      </c>
      <c r="J39" s="7">
        <f t="shared" si="38"/>
        <v>459</v>
      </c>
      <c r="V39" s="7"/>
      <c r="W39" s="7">
        <f t="shared" si="39"/>
        <v>198</v>
      </c>
      <c r="X39" s="7">
        <f t="shared" si="40"/>
        <v>1280</v>
      </c>
      <c r="Y39" s="7">
        <f t="shared" si="41"/>
        <v>1200</v>
      </c>
      <c r="Z39" s="7">
        <f t="shared" si="42"/>
        <v>2678</v>
      </c>
      <c r="AB39" s="3"/>
      <c r="AC39" s="3"/>
      <c r="AD39" s="3"/>
      <c r="AE39" s="3"/>
    </row>
    <row r="40" spans="1:31" x14ac:dyDescent="0.25">
      <c r="A40" s="34"/>
      <c r="B40" s="34"/>
      <c r="C40" s="34"/>
      <c r="D40" s="34"/>
      <c r="E40" s="3"/>
      <c r="F40" s="7"/>
      <c r="G40" s="7">
        <f t="shared" si="35"/>
        <v>396</v>
      </c>
      <c r="H40" s="7">
        <f t="shared" si="36"/>
        <v>0</v>
      </c>
      <c r="I40" s="7">
        <f t="shared" si="37"/>
        <v>0</v>
      </c>
      <c r="J40" s="7">
        <f t="shared" si="38"/>
        <v>396</v>
      </c>
      <c r="V40" s="7"/>
      <c r="W40" s="7">
        <f t="shared" si="39"/>
        <v>594</v>
      </c>
      <c r="X40" s="7">
        <f t="shared" si="40"/>
        <v>2240</v>
      </c>
      <c r="Y40" s="7">
        <f t="shared" si="41"/>
        <v>960</v>
      </c>
      <c r="Z40" s="7">
        <f t="shared" si="42"/>
        <v>3794</v>
      </c>
      <c r="AB40" s="3"/>
      <c r="AC40" s="3"/>
      <c r="AD40" s="3"/>
      <c r="AE40" s="3"/>
    </row>
    <row r="41" spans="1:31" x14ac:dyDescent="0.25">
      <c r="A41" s="34"/>
      <c r="B41" s="34"/>
      <c r="C41" s="34"/>
      <c r="D41" s="34"/>
      <c r="E41" s="3"/>
      <c r="F41" s="7"/>
      <c r="G41" s="7">
        <f t="shared" si="35"/>
        <v>132</v>
      </c>
      <c r="H41" s="7">
        <f t="shared" si="36"/>
        <v>80</v>
      </c>
      <c r="I41" s="7">
        <f t="shared" si="37"/>
        <v>320</v>
      </c>
      <c r="J41" s="7">
        <f t="shared" si="38"/>
        <v>532</v>
      </c>
      <c r="V41" s="7"/>
      <c r="W41" s="7">
        <f t="shared" si="39"/>
        <v>0</v>
      </c>
      <c r="X41" s="7">
        <f t="shared" si="40"/>
        <v>1920</v>
      </c>
      <c r="Y41" s="7">
        <f t="shared" si="41"/>
        <v>1600</v>
      </c>
      <c r="Z41" s="7">
        <f t="shared" si="42"/>
        <v>3520</v>
      </c>
      <c r="AB41" s="3"/>
      <c r="AC41" s="3"/>
      <c r="AD41" s="3"/>
      <c r="AE41" s="3"/>
    </row>
    <row r="42" spans="1:31" x14ac:dyDescent="0.25">
      <c r="F42" s="7"/>
      <c r="G42" s="7">
        <f t="shared" si="35"/>
        <v>0</v>
      </c>
      <c r="H42" s="7">
        <f t="shared" si="36"/>
        <v>0</v>
      </c>
      <c r="I42" s="7">
        <f t="shared" si="37"/>
        <v>320</v>
      </c>
      <c r="J42" s="7">
        <f t="shared" si="38"/>
        <v>320</v>
      </c>
      <c r="V42" s="7"/>
      <c r="W42" s="7">
        <f t="shared" si="39"/>
        <v>0</v>
      </c>
      <c r="X42" s="7">
        <f t="shared" si="40"/>
        <v>2160</v>
      </c>
      <c r="Y42" s="7">
        <f t="shared" si="41"/>
        <v>320</v>
      </c>
      <c r="Z42" s="7">
        <f t="shared" si="42"/>
        <v>2480</v>
      </c>
      <c r="AB42" s="3"/>
      <c r="AC42" s="3"/>
      <c r="AD42" s="3"/>
      <c r="AE42" s="3"/>
    </row>
    <row r="43" spans="1:31" x14ac:dyDescent="0.25">
      <c r="F43" s="7"/>
      <c r="G43" s="7">
        <f t="shared" si="35"/>
        <v>198</v>
      </c>
      <c r="H43" s="7">
        <f t="shared" si="36"/>
        <v>120</v>
      </c>
      <c r="I43" s="7">
        <f t="shared" si="37"/>
        <v>240</v>
      </c>
      <c r="J43" s="7">
        <f t="shared" si="38"/>
        <v>558</v>
      </c>
      <c r="V43" s="7"/>
      <c r="W43" s="7">
        <f t="shared" si="39"/>
        <v>792</v>
      </c>
      <c r="X43" s="7">
        <f t="shared" si="40"/>
        <v>960</v>
      </c>
      <c r="Y43" s="7">
        <f t="shared" si="41"/>
        <v>800</v>
      </c>
      <c r="Z43" s="7">
        <f t="shared" si="42"/>
        <v>2552</v>
      </c>
      <c r="AB43" s="3"/>
      <c r="AC43" s="3"/>
      <c r="AD43" s="3"/>
      <c r="AE43" s="3"/>
    </row>
    <row r="44" spans="1:31" x14ac:dyDescent="0.25">
      <c r="F44" s="7"/>
      <c r="G44" s="7">
        <f t="shared" si="35"/>
        <v>132</v>
      </c>
      <c r="H44" s="7">
        <f t="shared" si="36"/>
        <v>160</v>
      </c>
      <c r="I44" s="7">
        <f t="shared" si="37"/>
        <v>240</v>
      </c>
      <c r="J44" s="7">
        <f t="shared" si="38"/>
        <v>532</v>
      </c>
      <c r="V44" s="7"/>
      <c r="W44" s="7">
        <f t="shared" si="39"/>
        <v>990</v>
      </c>
      <c r="X44" s="7">
        <f t="shared" si="40"/>
        <v>1520</v>
      </c>
      <c r="Y44" s="7">
        <f t="shared" si="41"/>
        <v>0</v>
      </c>
      <c r="Z44" s="7">
        <f t="shared" si="42"/>
        <v>2510</v>
      </c>
      <c r="AB44" s="3"/>
      <c r="AC44" s="3"/>
      <c r="AD44" s="3"/>
      <c r="AE44" s="3"/>
    </row>
    <row r="45" spans="1:31" x14ac:dyDescent="0.25">
      <c r="F45" s="7"/>
      <c r="G45" s="7">
        <f t="shared" si="35"/>
        <v>33</v>
      </c>
      <c r="H45" s="7">
        <f t="shared" si="36"/>
        <v>200</v>
      </c>
      <c r="I45" s="7">
        <f t="shared" si="37"/>
        <v>320</v>
      </c>
      <c r="J45" s="7">
        <f t="shared" si="38"/>
        <v>553</v>
      </c>
      <c r="V45" s="7"/>
      <c r="W45" s="7">
        <f t="shared" si="39"/>
        <v>660</v>
      </c>
      <c r="X45" s="7">
        <f t="shared" si="40"/>
        <v>1520</v>
      </c>
      <c r="Y45" s="7">
        <f t="shared" si="41"/>
        <v>1920</v>
      </c>
      <c r="Z45" s="7">
        <f t="shared" si="42"/>
        <v>4100</v>
      </c>
      <c r="AB45" s="3"/>
      <c r="AC45" s="3"/>
      <c r="AD45" s="3"/>
      <c r="AE45" s="3"/>
    </row>
    <row r="46" spans="1:31" x14ac:dyDescent="0.25">
      <c r="F46" s="7"/>
      <c r="G46" s="7">
        <f t="shared" si="35"/>
        <v>297</v>
      </c>
      <c r="H46" s="7">
        <f t="shared" si="36"/>
        <v>0</v>
      </c>
      <c r="I46" s="7">
        <f t="shared" si="37"/>
        <v>160</v>
      </c>
      <c r="J46" s="7">
        <f t="shared" si="38"/>
        <v>457</v>
      </c>
      <c r="V46" s="7"/>
      <c r="W46" s="7">
        <f t="shared" si="39"/>
        <v>990</v>
      </c>
      <c r="X46" s="7">
        <f t="shared" si="40"/>
        <v>800</v>
      </c>
      <c r="Y46" s="7">
        <f t="shared" si="41"/>
        <v>2800</v>
      </c>
      <c r="Z46" s="7">
        <f t="shared" si="42"/>
        <v>4590</v>
      </c>
      <c r="AB46" s="3"/>
      <c r="AC46" s="3"/>
      <c r="AD46" s="3"/>
      <c r="AE46" s="3"/>
    </row>
    <row r="47" spans="1:31" x14ac:dyDescent="0.25">
      <c r="F47" s="7"/>
      <c r="G47" s="7">
        <f t="shared" si="35"/>
        <v>0</v>
      </c>
      <c r="H47" s="7">
        <f t="shared" si="36"/>
        <v>400</v>
      </c>
      <c r="I47" s="7">
        <f t="shared" si="37"/>
        <v>0</v>
      </c>
      <c r="J47" s="7">
        <f t="shared" si="38"/>
        <v>400</v>
      </c>
      <c r="V47" s="7"/>
      <c r="W47" s="7">
        <f t="shared" si="39"/>
        <v>330</v>
      </c>
      <c r="X47" s="7">
        <f t="shared" si="40"/>
        <v>2720</v>
      </c>
      <c r="Y47" s="7">
        <f t="shared" si="41"/>
        <v>0</v>
      </c>
      <c r="Z47" s="7">
        <f t="shared" si="42"/>
        <v>3050</v>
      </c>
      <c r="AB47" s="3"/>
      <c r="AC47" s="3"/>
      <c r="AD47" s="3"/>
      <c r="AE47" s="3"/>
    </row>
    <row r="48" spans="1:31" x14ac:dyDescent="0.25">
      <c r="F48" s="7"/>
      <c r="G48" s="7">
        <f t="shared" si="35"/>
        <v>132</v>
      </c>
      <c r="H48" s="7">
        <f t="shared" si="36"/>
        <v>400</v>
      </c>
      <c r="I48" s="7">
        <f t="shared" si="37"/>
        <v>0</v>
      </c>
      <c r="J48" s="7">
        <f t="shared" si="38"/>
        <v>532</v>
      </c>
      <c r="V48" s="7"/>
      <c r="W48" s="7">
        <f t="shared" si="39"/>
        <v>231</v>
      </c>
      <c r="X48" s="7">
        <f t="shared" si="40"/>
        <v>360</v>
      </c>
      <c r="Y48" s="7">
        <f t="shared" si="41"/>
        <v>640</v>
      </c>
      <c r="Z48" s="7">
        <f t="shared" si="42"/>
        <v>1231</v>
      </c>
      <c r="AB48" s="3"/>
      <c r="AC48" s="3"/>
      <c r="AD48" s="3"/>
      <c r="AE48" s="3"/>
    </row>
    <row r="49" spans="6:31" x14ac:dyDescent="0.25">
      <c r="F49" s="7"/>
      <c r="G49" s="7">
        <f t="shared" si="35"/>
        <v>99</v>
      </c>
      <c r="H49" s="7">
        <f t="shared" si="36"/>
        <v>240</v>
      </c>
      <c r="I49" s="7">
        <f t="shared" si="37"/>
        <v>240</v>
      </c>
      <c r="J49" s="7">
        <f t="shared" si="38"/>
        <v>579</v>
      </c>
      <c r="V49" s="7"/>
      <c r="W49" s="7">
        <f t="shared" si="39"/>
        <v>264</v>
      </c>
      <c r="X49" s="7">
        <f t="shared" si="40"/>
        <v>960</v>
      </c>
      <c r="Y49" s="7">
        <f t="shared" si="41"/>
        <v>480</v>
      </c>
      <c r="Z49" s="7">
        <f t="shared" si="42"/>
        <v>1704</v>
      </c>
      <c r="AB49" s="3"/>
      <c r="AC49" s="3"/>
      <c r="AD49" s="3"/>
      <c r="AE49" s="3"/>
    </row>
    <row r="50" spans="6:31" x14ac:dyDescent="0.25">
      <c r="F50" s="7"/>
      <c r="G50" s="7">
        <f t="shared" si="35"/>
        <v>99</v>
      </c>
      <c r="H50" s="7">
        <f t="shared" si="36"/>
        <v>0</v>
      </c>
      <c r="I50" s="7">
        <f t="shared" si="37"/>
        <v>480</v>
      </c>
      <c r="J50" s="7">
        <f t="shared" si="38"/>
        <v>579</v>
      </c>
      <c r="V50" s="7"/>
      <c r="W50" s="7">
        <f t="shared" si="39"/>
        <v>231</v>
      </c>
      <c r="X50" s="7">
        <f t="shared" si="40"/>
        <v>1280</v>
      </c>
      <c r="Y50" s="7">
        <f t="shared" si="41"/>
        <v>1920</v>
      </c>
      <c r="Z50" s="7">
        <f t="shared" si="42"/>
        <v>3431</v>
      </c>
      <c r="AB50" s="3"/>
      <c r="AC50" s="3"/>
      <c r="AD50" s="3"/>
      <c r="AE50" s="3"/>
    </row>
    <row r="51" spans="6:31" x14ac:dyDescent="0.25">
      <c r="F51" s="7"/>
      <c r="G51" s="7">
        <f t="shared" si="35"/>
        <v>198</v>
      </c>
      <c r="H51" s="7">
        <f t="shared" si="36"/>
        <v>80</v>
      </c>
      <c r="I51" s="7">
        <f t="shared" si="37"/>
        <v>240</v>
      </c>
      <c r="J51" s="7">
        <f t="shared" si="38"/>
        <v>518</v>
      </c>
      <c r="V51" s="7"/>
      <c r="W51" s="7">
        <f t="shared" si="39"/>
        <v>528</v>
      </c>
      <c r="X51" s="7">
        <f t="shared" si="40"/>
        <v>960</v>
      </c>
      <c r="Y51" s="7">
        <f t="shared" si="41"/>
        <v>960</v>
      </c>
      <c r="Z51" s="7">
        <f t="shared" si="42"/>
        <v>2448</v>
      </c>
      <c r="AB51" s="3"/>
      <c r="AC51" s="3"/>
      <c r="AD51" s="3"/>
      <c r="AE51" s="3"/>
    </row>
    <row r="52" spans="6:31" x14ac:dyDescent="0.25">
      <c r="F52" s="7"/>
      <c r="G52" s="7">
        <f t="shared" si="35"/>
        <v>264</v>
      </c>
      <c r="H52" s="7">
        <f t="shared" si="36"/>
        <v>0</v>
      </c>
      <c r="I52" s="7">
        <f t="shared" si="37"/>
        <v>320</v>
      </c>
      <c r="J52" s="7">
        <f t="shared" si="38"/>
        <v>584</v>
      </c>
      <c r="V52" s="7"/>
      <c r="W52" s="7">
        <f t="shared" si="39"/>
        <v>330</v>
      </c>
      <c r="X52" s="7">
        <f t="shared" si="40"/>
        <v>560</v>
      </c>
      <c r="Y52" s="7">
        <f t="shared" si="41"/>
        <v>720</v>
      </c>
      <c r="Z52" s="7">
        <f t="shared" si="42"/>
        <v>1610</v>
      </c>
      <c r="AB52" s="3"/>
      <c r="AC52" s="3"/>
      <c r="AD52" s="3"/>
      <c r="AE52" s="3"/>
    </row>
    <row r="53" spans="6:31" x14ac:dyDescent="0.25">
      <c r="F53" s="7"/>
      <c r="G53" s="7">
        <f t="shared" si="35"/>
        <v>132</v>
      </c>
      <c r="H53" s="7">
        <f t="shared" si="36"/>
        <v>80</v>
      </c>
      <c r="I53" s="7">
        <f t="shared" si="37"/>
        <v>320</v>
      </c>
      <c r="J53" s="7">
        <f t="shared" si="38"/>
        <v>532</v>
      </c>
      <c r="V53" s="7"/>
      <c r="W53" s="7">
        <f t="shared" si="39"/>
        <v>0</v>
      </c>
      <c r="X53" s="7">
        <f t="shared" si="40"/>
        <v>1040</v>
      </c>
      <c r="Y53" s="7">
        <f t="shared" si="41"/>
        <v>240</v>
      </c>
      <c r="Z53" s="7">
        <f t="shared" si="42"/>
        <v>1280</v>
      </c>
      <c r="AB53" s="3"/>
      <c r="AC53" s="3"/>
      <c r="AD53" s="3"/>
      <c r="AE53" s="3"/>
    </row>
    <row r="54" spans="6:31" x14ac:dyDescent="0.25">
      <c r="F54" s="7"/>
      <c r="G54" s="7">
        <f t="shared" si="35"/>
        <v>231</v>
      </c>
      <c r="H54" s="7">
        <f t="shared" si="36"/>
        <v>120</v>
      </c>
      <c r="I54" s="7">
        <f t="shared" si="37"/>
        <v>240</v>
      </c>
      <c r="J54" s="7">
        <f t="shared" si="38"/>
        <v>591</v>
      </c>
      <c r="V54" s="7"/>
      <c r="W54" s="7">
        <f t="shared" si="39"/>
        <v>0</v>
      </c>
      <c r="X54" s="7">
        <f t="shared" si="40"/>
        <v>720</v>
      </c>
      <c r="Y54" s="7">
        <f t="shared" si="41"/>
        <v>1200</v>
      </c>
      <c r="Z54" s="7">
        <f t="shared" si="42"/>
        <v>1920</v>
      </c>
      <c r="AB54" s="3"/>
      <c r="AC54" s="3"/>
      <c r="AD54" s="3"/>
      <c r="AE54" s="3"/>
    </row>
    <row r="55" spans="6:31" x14ac:dyDescent="0.25">
      <c r="F55" s="7"/>
      <c r="G55" s="7">
        <f t="shared" si="35"/>
        <v>198</v>
      </c>
      <c r="H55" s="7">
        <f t="shared" si="36"/>
        <v>160</v>
      </c>
      <c r="I55" s="7">
        <f t="shared" si="37"/>
        <v>240</v>
      </c>
      <c r="J55" s="7">
        <f t="shared" si="38"/>
        <v>598</v>
      </c>
      <c r="V55" s="7"/>
      <c r="W55" s="7">
        <f t="shared" si="39"/>
        <v>363</v>
      </c>
      <c r="X55" s="7">
        <f t="shared" si="40"/>
        <v>400</v>
      </c>
      <c r="Y55" s="7">
        <f t="shared" si="41"/>
        <v>400</v>
      </c>
      <c r="Z55" s="7">
        <f t="shared" si="42"/>
        <v>1163</v>
      </c>
      <c r="AB55" s="3"/>
      <c r="AC55" s="3"/>
      <c r="AD55" s="3"/>
      <c r="AE55" s="3"/>
    </row>
    <row r="56" spans="6:31" x14ac:dyDescent="0.25">
      <c r="F56" s="7"/>
      <c r="G56" s="7">
        <f t="shared" si="35"/>
        <v>132</v>
      </c>
      <c r="H56" s="7">
        <f t="shared" si="36"/>
        <v>320</v>
      </c>
      <c r="I56" s="7">
        <f t="shared" si="37"/>
        <v>0</v>
      </c>
      <c r="J56" s="7">
        <f t="shared" si="38"/>
        <v>452</v>
      </c>
      <c r="V56" s="7"/>
      <c r="W56" s="7">
        <f t="shared" si="39"/>
        <v>66</v>
      </c>
      <c r="X56" s="7">
        <f t="shared" si="40"/>
        <v>200</v>
      </c>
      <c r="Y56" s="7">
        <f t="shared" si="41"/>
        <v>1200</v>
      </c>
      <c r="Z56" s="7">
        <f t="shared" si="42"/>
        <v>1466</v>
      </c>
      <c r="AB56" s="3"/>
      <c r="AC56" s="3"/>
      <c r="AD56" s="3"/>
      <c r="AE56" s="3"/>
    </row>
    <row r="57" spans="6:31" x14ac:dyDescent="0.25">
      <c r="F57" s="7"/>
      <c r="G57" s="7">
        <f t="shared" si="35"/>
        <v>132</v>
      </c>
      <c r="H57" s="7">
        <f t="shared" si="36"/>
        <v>200</v>
      </c>
      <c r="I57" s="7">
        <f t="shared" si="37"/>
        <v>240</v>
      </c>
      <c r="J57" s="7">
        <f t="shared" si="38"/>
        <v>572</v>
      </c>
      <c r="V57" s="7"/>
      <c r="W57" s="7">
        <f t="shared" si="39"/>
        <v>99</v>
      </c>
      <c r="X57" s="7">
        <f t="shared" si="40"/>
        <v>1600</v>
      </c>
      <c r="Y57" s="7">
        <f t="shared" si="41"/>
        <v>160</v>
      </c>
      <c r="Z57" s="7">
        <f t="shared" si="42"/>
        <v>1859</v>
      </c>
      <c r="AB57" s="3"/>
      <c r="AC57" s="3"/>
      <c r="AD57" s="3"/>
      <c r="AE57" s="3"/>
    </row>
    <row r="58" spans="6:31" x14ac:dyDescent="0.25">
      <c r="F58" s="7"/>
      <c r="G58" s="7">
        <f t="shared" si="35"/>
        <v>198</v>
      </c>
      <c r="H58" s="7">
        <f t="shared" si="36"/>
        <v>160</v>
      </c>
      <c r="I58" s="7">
        <f t="shared" si="37"/>
        <v>240</v>
      </c>
      <c r="J58" s="7">
        <f t="shared" si="38"/>
        <v>598</v>
      </c>
      <c r="V58" s="7"/>
      <c r="W58" s="7">
        <f t="shared" si="39"/>
        <v>231</v>
      </c>
      <c r="X58" s="7">
        <f t="shared" si="40"/>
        <v>520</v>
      </c>
      <c r="Y58" s="7">
        <f t="shared" si="41"/>
        <v>320</v>
      </c>
      <c r="Z58" s="7">
        <f t="shared" si="42"/>
        <v>1071</v>
      </c>
      <c r="AB58" s="3"/>
      <c r="AC58" s="3"/>
      <c r="AD58" s="3"/>
      <c r="AE58" s="3"/>
    </row>
    <row r="59" spans="6:31" x14ac:dyDescent="0.25">
      <c r="F59" s="7"/>
      <c r="G59" s="7">
        <f t="shared" si="35"/>
        <v>330</v>
      </c>
      <c r="H59" s="7">
        <f t="shared" si="36"/>
        <v>0</v>
      </c>
      <c r="I59" s="7">
        <f t="shared" si="37"/>
        <v>0</v>
      </c>
      <c r="J59" s="7">
        <f t="shared" si="38"/>
        <v>330</v>
      </c>
      <c r="V59" s="7"/>
      <c r="W59" s="7">
        <f t="shared" si="39"/>
        <v>99</v>
      </c>
      <c r="X59" s="7">
        <f t="shared" si="40"/>
        <v>120</v>
      </c>
      <c r="Y59" s="7">
        <f t="shared" si="41"/>
        <v>3200</v>
      </c>
      <c r="Z59" s="7">
        <f t="shared" si="42"/>
        <v>3419</v>
      </c>
      <c r="AB59" s="3"/>
      <c r="AC59" s="3"/>
      <c r="AD59" s="3"/>
      <c r="AE59" s="3"/>
    </row>
    <row r="60" spans="6:31" x14ac:dyDescent="0.25">
      <c r="F60" s="7"/>
      <c r="G60" s="7">
        <f t="shared" si="35"/>
        <v>99</v>
      </c>
      <c r="H60" s="7">
        <f t="shared" si="36"/>
        <v>320</v>
      </c>
      <c r="I60" s="7">
        <f t="shared" si="37"/>
        <v>0</v>
      </c>
      <c r="J60" s="7">
        <f t="shared" si="38"/>
        <v>419</v>
      </c>
      <c r="V60" s="7"/>
      <c r="W60" s="7">
        <f t="shared" si="39"/>
        <v>0</v>
      </c>
      <c r="X60" s="7">
        <f t="shared" si="40"/>
        <v>80</v>
      </c>
      <c r="Y60" s="7">
        <f t="shared" si="41"/>
        <v>3200</v>
      </c>
      <c r="Z60" s="7">
        <f t="shared" si="42"/>
        <v>3280</v>
      </c>
      <c r="AB60" s="3"/>
      <c r="AC60" s="3"/>
      <c r="AD60" s="3"/>
      <c r="AE60" s="3"/>
    </row>
    <row r="61" spans="6:31" x14ac:dyDescent="0.25">
      <c r="F61" s="7"/>
      <c r="G61" s="7">
        <f t="shared" si="35"/>
        <v>132</v>
      </c>
      <c r="H61" s="7">
        <f t="shared" si="36"/>
        <v>200</v>
      </c>
      <c r="I61" s="7">
        <f t="shared" si="37"/>
        <v>240</v>
      </c>
      <c r="J61" s="7">
        <f t="shared" si="38"/>
        <v>572</v>
      </c>
      <c r="V61" s="7"/>
      <c r="W61" s="7">
        <f t="shared" si="39"/>
        <v>0</v>
      </c>
      <c r="X61" s="7">
        <f t="shared" si="40"/>
        <v>960</v>
      </c>
      <c r="Y61" s="7">
        <f t="shared" si="41"/>
        <v>640</v>
      </c>
      <c r="Z61" s="7">
        <f t="shared" si="42"/>
        <v>1600</v>
      </c>
      <c r="AB61" s="3"/>
      <c r="AC61" s="3"/>
      <c r="AD61" s="3"/>
      <c r="AE61" s="3"/>
    </row>
    <row r="62" spans="6:31" x14ac:dyDescent="0.25">
      <c r="F62" s="7"/>
      <c r="G62" s="7">
        <f t="shared" si="35"/>
        <v>66</v>
      </c>
      <c r="H62" s="7">
        <f t="shared" si="36"/>
        <v>0</v>
      </c>
      <c r="I62" s="7">
        <f t="shared" si="37"/>
        <v>320</v>
      </c>
      <c r="J62" s="7">
        <f t="shared" si="38"/>
        <v>386</v>
      </c>
      <c r="V62" s="7"/>
      <c r="W62" s="7">
        <f t="shared" si="39"/>
        <v>66</v>
      </c>
      <c r="X62" s="7">
        <f t="shared" si="40"/>
        <v>120</v>
      </c>
      <c r="Y62" s="7">
        <f t="shared" si="41"/>
        <v>1200</v>
      </c>
      <c r="Z62" s="7">
        <f t="shared" si="42"/>
        <v>1386</v>
      </c>
      <c r="AB62" s="3"/>
      <c r="AC62" s="3"/>
      <c r="AD62" s="3"/>
      <c r="AE62" s="3"/>
    </row>
    <row r="63" spans="6:31" x14ac:dyDescent="0.25">
      <c r="F63" s="7"/>
      <c r="G63" s="7">
        <f t="shared" si="35"/>
        <v>0</v>
      </c>
      <c r="H63" s="7">
        <f t="shared" si="36"/>
        <v>320</v>
      </c>
      <c r="I63" s="7">
        <f t="shared" si="37"/>
        <v>0</v>
      </c>
      <c r="J63" s="7">
        <f t="shared" si="38"/>
        <v>320</v>
      </c>
      <c r="V63" s="7"/>
      <c r="W63" s="7">
        <f t="shared" si="39"/>
        <v>330</v>
      </c>
      <c r="X63" s="7">
        <f t="shared" si="40"/>
        <v>720</v>
      </c>
      <c r="Y63" s="7">
        <f t="shared" si="41"/>
        <v>240</v>
      </c>
      <c r="Z63" s="7">
        <f t="shared" si="42"/>
        <v>1290</v>
      </c>
      <c r="AB63" s="3"/>
      <c r="AC63" s="3"/>
      <c r="AD63" s="3"/>
      <c r="AE63" s="3"/>
    </row>
    <row r="64" spans="6:31" x14ac:dyDescent="0.25">
      <c r="F64" s="7"/>
      <c r="G64" s="7">
        <f t="shared" si="35"/>
        <v>231</v>
      </c>
      <c r="H64" s="7">
        <f t="shared" si="36"/>
        <v>120</v>
      </c>
      <c r="I64" s="7">
        <f t="shared" si="37"/>
        <v>240</v>
      </c>
      <c r="J64" s="7">
        <f t="shared" si="38"/>
        <v>591</v>
      </c>
      <c r="V64" s="7"/>
      <c r="W64" s="7">
        <f t="shared" si="39"/>
        <v>495</v>
      </c>
      <c r="X64" s="7">
        <f t="shared" si="40"/>
        <v>360</v>
      </c>
      <c r="Y64" s="7">
        <f t="shared" si="41"/>
        <v>1200</v>
      </c>
      <c r="Z64" s="7">
        <f t="shared" si="42"/>
        <v>2055</v>
      </c>
      <c r="AB64" s="3"/>
      <c r="AC64" s="3"/>
      <c r="AD64" s="3"/>
      <c r="AE64" s="3"/>
    </row>
    <row r="65" spans="6:31" x14ac:dyDescent="0.25">
      <c r="G65" s="3"/>
      <c r="J65" s="3"/>
      <c r="V65" s="7"/>
      <c r="W65" s="7"/>
      <c r="X65" s="7"/>
      <c r="Y65" s="7"/>
      <c r="Z65" s="7"/>
    </row>
    <row r="66" spans="6:31" x14ac:dyDescent="0.25">
      <c r="F66" s="6" t="s">
        <v>52</v>
      </c>
      <c r="G66" s="7">
        <f t="shared" ref="G66:J66" si="43">AVERAGE(G36:G65)</f>
        <v>160.44827586206895</v>
      </c>
      <c r="H66" s="7">
        <f t="shared" si="43"/>
        <v>158.62068965517241</v>
      </c>
      <c r="I66" s="7">
        <f t="shared" si="43"/>
        <v>176.55172413793105</v>
      </c>
      <c r="J66" s="7">
        <f t="shared" si="43"/>
        <v>495.62068965517244</v>
      </c>
      <c r="V66" s="6" t="s">
        <v>52</v>
      </c>
      <c r="W66" s="11">
        <f>AVERAGE(W36:W64)</f>
        <v>290.17241379310343</v>
      </c>
      <c r="X66" s="11">
        <f t="shared" ref="X66:Z66" si="44">AVERAGE(X36:X64)</f>
        <v>1034.4827586206898</v>
      </c>
      <c r="Y66" s="11">
        <f t="shared" si="44"/>
        <v>1100.6896551724137</v>
      </c>
      <c r="Z66" s="11">
        <f t="shared" si="44"/>
        <v>2425.344827586207</v>
      </c>
      <c r="AB66" s="12"/>
      <c r="AC66" s="12"/>
      <c r="AD66" s="12"/>
      <c r="AE66" s="12"/>
    </row>
    <row r="67" spans="6:31" x14ac:dyDescent="0.25">
      <c r="F67" s="6" t="s">
        <v>2</v>
      </c>
      <c r="G67" s="7">
        <f>STDEV(G36:G64)</f>
        <v>100.45240031509472</v>
      </c>
      <c r="H67" s="7">
        <f t="shared" ref="H67:J67" si="45">STDEV(H36:H64)</f>
        <v>128.50025397226247</v>
      </c>
      <c r="I67" s="7">
        <f t="shared" si="45"/>
        <v>142.43484380257536</v>
      </c>
      <c r="J67" s="7">
        <f t="shared" si="45"/>
        <v>88.40427179122031</v>
      </c>
      <c r="V67" s="6" t="s">
        <v>2</v>
      </c>
      <c r="W67" s="11">
        <f>STDEV(W36:W64)</f>
        <v>289.89321543402804</v>
      </c>
      <c r="X67" s="11">
        <f t="shared" ref="X67:Z67" si="46">STDEV(X36:X64)</f>
        <v>695.84268648522516</v>
      </c>
      <c r="Y67" s="11">
        <f t="shared" si="46"/>
        <v>934.58138464877402</v>
      </c>
      <c r="Z67" s="11">
        <f t="shared" si="46"/>
        <v>1006.7585636182685</v>
      </c>
      <c r="AB67" s="12"/>
      <c r="AC67" s="12"/>
      <c r="AD67" s="12"/>
      <c r="AE67" s="12"/>
    </row>
    <row r="68" spans="6:31" x14ac:dyDescent="0.25">
      <c r="V68" s="7"/>
      <c r="W68" s="7"/>
      <c r="X68" s="7"/>
      <c r="Y68" s="7"/>
      <c r="Z68" s="7"/>
    </row>
  </sheetData>
  <mergeCells count="10">
    <mergeCell ref="F35:J35"/>
    <mergeCell ref="V35:Z35"/>
    <mergeCell ref="G2:J2"/>
    <mergeCell ref="A1:N1"/>
    <mergeCell ref="W2:Z2"/>
    <mergeCell ref="AB2:AD2"/>
    <mergeCell ref="Q1:AD1"/>
    <mergeCell ref="B2:E2"/>
    <mergeCell ref="L2:N2"/>
    <mergeCell ref="R2:U2"/>
  </mergeCells>
  <pageMargins left="0.511811024" right="0.511811024" top="0.78740157499999996" bottom="0.78740157499999996" header="0.31496062000000002" footer="0.31496062000000002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HR, RPE and Affective Response</vt:lpstr>
      <vt:lpstr>Characteristics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 Dantas</dc:creator>
  <cp:lastModifiedBy>Douglas Surwilo</cp:lastModifiedBy>
  <dcterms:created xsi:type="dcterms:W3CDTF">2014-06-26T15:39:06Z</dcterms:created>
  <dcterms:modified xsi:type="dcterms:W3CDTF">2016-04-04T21:46:48Z</dcterms:modified>
</cp:coreProperties>
</file>