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0" yWindow="120" windowWidth="17700" windowHeight="7840"/>
  </bookViews>
  <sheets>
    <sheet name="Performance" sheetId="2" r:id="rId1"/>
    <sheet name="Fatigue" sheetId="1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3" i="2"/>
  <c r="J3"/>
  <c r="E4"/>
  <c r="J4"/>
  <c r="E5"/>
  <c r="J5"/>
  <c r="E6"/>
  <c r="J6"/>
  <c r="E7"/>
  <c r="J7"/>
  <c r="E8"/>
  <c r="J8"/>
  <c r="E9"/>
  <c r="J9"/>
  <c r="T9"/>
  <c r="E10"/>
  <c r="J10"/>
  <c r="T10"/>
  <c r="E11"/>
  <c r="J11"/>
  <c r="T11"/>
  <c r="E12"/>
  <c r="J12"/>
  <c r="T12"/>
  <c r="J13"/>
  <c r="T13"/>
  <c r="B14"/>
  <c r="C14"/>
  <c r="D14"/>
  <c r="G14"/>
  <c r="H14"/>
  <c r="I14"/>
  <c r="L14"/>
  <c r="M14"/>
  <c r="N14"/>
  <c r="B15"/>
  <c r="C15"/>
  <c r="D15"/>
  <c r="G15"/>
  <c r="H15"/>
  <c r="I15"/>
  <c r="L15"/>
  <c r="M15"/>
  <c r="N15"/>
  <c r="B16"/>
  <c r="C16"/>
  <c r="D16"/>
  <c r="G16"/>
  <c r="H16"/>
  <c r="I16"/>
  <c r="L16"/>
  <c r="M16"/>
  <c r="N16"/>
  <c r="B17"/>
  <c r="C17"/>
  <c r="D17"/>
  <c r="G17"/>
  <c r="H17"/>
  <c r="I17"/>
  <c r="L17"/>
  <c r="M17"/>
  <c r="N17"/>
  <c r="B18"/>
  <c r="C18"/>
  <c r="D18"/>
  <c r="G18"/>
  <c r="H18"/>
  <c r="I18"/>
  <c r="L18"/>
  <c r="M18"/>
  <c r="N18"/>
  <c r="B19"/>
  <c r="C19"/>
  <c r="D19"/>
  <c r="D27" s="1"/>
  <c r="G19"/>
  <c r="H19"/>
  <c r="I19"/>
  <c r="L19"/>
  <c r="M19"/>
  <c r="N19"/>
  <c r="B20"/>
  <c r="C20"/>
  <c r="C27" s="1"/>
  <c r="D20"/>
  <c r="G20"/>
  <c r="H20"/>
  <c r="I20"/>
  <c r="L20"/>
  <c r="M20"/>
  <c r="N20"/>
  <c r="B21"/>
  <c r="C21"/>
  <c r="D21"/>
  <c r="G21"/>
  <c r="H21"/>
  <c r="I21"/>
  <c r="L21"/>
  <c r="M21"/>
  <c r="N21"/>
  <c r="B22"/>
  <c r="C22"/>
  <c r="D22"/>
  <c r="G22"/>
  <c r="G27" s="1"/>
  <c r="H22"/>
  <c r="I22"/>
  <c r="L22"/>
  <c r="M22"/>
  <c r="N22"/>
  <c r="B23"/>
  <c r="C23"/>
  <c r="D23"/>
  <c r="G23"/>
  <c r="H23"/>
  <c r="I23"/>
  <c r="L23"/>
  <c r="L27" s="1"/>
  <c r="M23"/>
  <c r="N23"/>
  <c r="B24"/>
  <c r="C24"/>
  <c r="C28" s="1"/>
  <c r="D24"/>
  <c r="G24"/>
  <c r="H24"/>
  <c r="I24"/>
  <c r="I28" s="1"/>
  <c r="L24"/>
  <c r="M24"/>
  <c r="N24"/>
  <c r="B25"/>
  <c r="C25"/>
  <c r="D25"/>
  <c r="G25"/>
  <c r="H25"/>
  <c r="I25"/>
  <c r="L25"/>
  <c r="M25"/>
  <c r="N25"/>
  <c r="G26"/>
  <c r="H26"/>
  <c r="I26"/>
  <c r="B27"/>
  <c r="H27"/>
  <c r="I27"/>
  <c r="M27"/>
  <c r="N27"/>
  <c r="B28"/>
  <c r="D28"/>
  <c r="G28"/>
  <c r="H28"/>
  <c r="L28"/>
  <c r="M28"/>
  <c r="N28"/>
  <c r="S28"/>
  <c r="S29"/>
  <c r="S30"/>
  <c r="T30"/>
  <c r="I26" i="1" l="1"/>
  <c r="H26"/>
  <c r="G26"/>
  <c r="N25"/>
  <c r="M25"/>
  <c r="L25"/>
  <c r="I25"/>
  <c r="H25"/>
  <c r="G25"/>
  <c r="D25"/>
  <c r="C25"/>
  <c r="B25"/>
  <c r="N24"/>
  <c r="M24"/>
  <c r="L24"/>
  <c r="I24"/>
  <c r="H24"/>
  <c r="G24"/>
  <c r="D24"/>
  <c r="C24"/>
  <c r="B24"/>
  <c r="N23"/>
  <c r="M23"/>
  <c r="L23"/>
  <c r="I23"/>
  <c r="H23"/>
  <c r="G23"/>
  <c r="D23"/>
  <c r="C23"/>
  <c r="B23"/>
  <c r="N22"/>
  <c r="M22"/>
  <c r="L22"/>
  <c r="I22"/>
  <c r="H22"/>
  <c r="G22"/>
  <c r="D22"/>
  <c r="C22"/>
  <c r="B22"/>
  <c r="N21"/>
  <c r="M21"/>
  <c r="L21"/>
  <c r="I21"/>
  <c r="H21"/>
  <c r="G21"/>
  <c r="D21"/>
  <c r="C21"/>
  <c r="B21"/>
  <c r="N20"/>
  <c r="M20"/>
  <c r="L20"/>
  <c r="I20"/>
  <c r="H20"/>
  <c r="G20"/>
  <c r="D20"/>
  <c r="C20"/>
  <c r="B20"/>
  <c r="N19"/>
  <c r="M19"/>
  <c r="L19"/>
  <c r="I19"/>
  <c r="H19"/>
  <c r="G19"/>
  <c r="D19"/>
  <c r="C19"/>
  <c r="B19"/>
  <c r="N18"/>
  <c r="M18"/>
  <c r="L18"/>
  <c r="I18"/>
  <c r="H18"/>
  <c r="G18"/>
  <c r="D18"/>
  <c r="C18"/>
  <c r="B18"/>
  <c r="N17"/>
  <c r="M17"/>
  <c r="L17"/>
  <c r="I17"/>
  <c r="H17"/>
  <c r="G17"/>
  <c r="D17"/>
  <c r="C17"/>
  <c r="B17"/>
  <c r="N16"/>
  <c r="N27" s="1"/>
  <c r="M16"/>
  <c r="M27" s="1"/>
  <c r="L16"/>
  <c r="L27" s="1"/>
  <c r="I16"/>
  <c r="I28" s="1"/>
  <c r="H16"/>
  <c r="H27" s="1"/>
  <c r="G16"/>
  <c r="G27" s="1"/>
  <c r="D16"/>
  <c r="D27" s="1"/>
  <c r="C16"/>
  <c r="C28" s="1"/>
  <c r="B16"/>
  <c r="B27" s="1"/>
  <c r="N15"/>
  <c r="M15"/>
  <c r="L15"/>
  <c r="I15"/>
  <c r="H15"/>
  <c r="G15"/>
  <c r="D15"/>
  <c r="C15"/>
  <c r="B15"/>
  <c r="N14"/>
  <c r="M14"/>
  <c r="L14"/>
  <c r="I14"/>
  <c r="H14"/>
  <c r="G14"/>
  <c r="D14"/>
  <c r="C14"/>
  <c r="B14"/>
  <c r="C27" l="1"/>
  <c r="I27"/>
  <c r="B28"/>
  <c r="H28"/>
  <c r="N28"/>
  <c r="G28"/>
  <c r="M28"/>
  <c r="D28"/>
  <c r="L28"/>
</calcChain>
</file>

<file path=xl/sharedStrings.xml><?xml version="1.0" encoding="utf-8"?>
<sst xmlns="http://schemas.openxmlformats.org/spreadsheetml/2006/main" count="509" uniqueCount="95">
  <si>
    <t>Functional Overreaching</t>
  </si>
  <si>
    <t>Acute Fatigue</t>
  </si>
  <si>
    <t>Control</t>
  </si>
  <si>
    <t>Pre</t>
  </si>
  <si>
    <t>Mid</t>
  </si>
  <si>
    <t>Post</t>
  </si>
  <si>
    <t>CTL</t>
  </si>
  <si>
    <t>AF</t>
  </si>
  <si>
    <t>FOR</t>
  </si>
  <si>
    <t>FOR1</t>
  </si>
  <si>
    <t>AF1</t>
  </si>
  <si>
    <t>C1</t>
  </si>
  <si>
    <t>Log-transformed Data</t>
  </si>
  <si>
    <t>FOR2</t>
  </si>
  <si>
    <t>AF2</t>
  </si>
  <si>
    <t>C2</t>
  </si>
  <si>
    <t>Outcomes as percents</t>
  </si>
  <si>
    <t>Mid-Pre</t>
  </si>
  <si>
    <t>Post-Pre</t>
  </si>
  <si>
    <t>FOR3</t>
  </si>
  <si>
    <t>AF3</t>
  </si>
  <si>
    <t>C3</t>
  </si>
  <si>
    <t>P value</t>
  </si>
  <si>
    <t>FOR4</t>
  </si>
  <si>
    <t>AF4</t>
  </si>
  <si>
    <t>C4</t>
  </si>
  <si>
    <t>Confidence level (%)</t>
  </si>
  <si>
    <t>FOR5</t>
  </si>
  <si>
    <t>AF5</t>
  </si>
  <si>
    <t>C5</t>
  </si>
  <si>
    <t>Degrees of freedom</t>
  </si>
  <si>
    <t>FOR6</t>
  </si>
  <si>
    <t>AF6</t>
  </si>
  <si>
    <t>C6</t>
  </si>
  <si>
    <t>Change in mean (%)</t>
  </si>
  <si>
    <t>FOR7</t>
  </si>
  <si>
    <t>AF7</t>
  </si>
  <si>
    <t>C7</t>
  </si>
  <si>
    <t>Confidence
limits (approx.)</t>
  </si>
  <si>
    <t xml:space="preserve">lower </t>
  </si>
  <si>
    <t>FOR8</t>
  </si>
  <si>
    <t>AF8</t>
  </si>
  <si>
    <t>C8</t>
  </si>
  <si>
    <t xml:space="preserve">upper </t>
  </si>
  <si>
    <t>FOR9</t>
  </si>
  <si>
    <t>AF9</t>
  </si>
  <si>
    <t>C9</t>
  </si>
  <si>
    <t xml:space="preserve"> "±" approx.</t>
  </si>
  <si>
    <t>FOR10</t>
  </si>
  <si>
    <t>AF10</t>
  </si>
  <si>
    <t>C10</t>
  </si>
  <si>
    <t>Thresholds for inferences</t>
  </si>
  <si>
    <t>+ive or harmful</t>
  </si>
  <si>
    <t>AF11</t>
  </si>
  <si>
    <t>-ive or beneficial</t>
  </si>
  <si>
    <t>Mean</t>
  </si>
  <si>
    <t>Chances (% and qualitative) that the true value of the statistic is mechanistically or clinically (practically)…</t>
  </si>
  <si>
    <t>substantially positive (+ive) or harmful</t>
  </si>
  <si>
    <t>SD</t>
  </si>
  <si>
    <t>likely</t>
  </si>
  <si>
    <t>possibly</t>
  </si>
  <si>
    <t>very likely</t>
  </si>
  <si>
    <t>unlikely</t>
  </si>
  <si>
    <t>most likely</t>
  </si>
  <si>
    <t>trivial</t>
  </si>
  <si>
    <t>very unlikely</t>
  </si>
  <si>
    <t>most unlikely</t>
  </si>
  <si>
    <t>substantially negative (-ive) or beneficial</t>
  </si>
  <si>
    <t>CTL vs AF</t>
  </si>
  <si>
    <t>CTL vs FOR</t>
  </si>
  <si>
    <t>AF vs FOR</t>
  </si>
  <si>
    <t>Exptal-Control difference</t>
  </si>
  <si>
    <t>Post-Mid</t>
  </si>
  <si>
    <t>Difference in means (%)</t>
  </si>
  <si>
    <t>Very Large</t>
  </si>
  <si>
    <t>Large</t>
  </si>
  <si>
    <t>Moderate</t>
  </si>
  <si>
    <t>Small</t>
  </si>
  <si>
    <t>Trivial</t>
  </si>
  <si>
    <t>moy</t>
  </si>
  <si>
    <t>Groupe AF Vs F-OR</t>
  </si>
  <si>
    <t>Groupe CTL Vs FOR</t>
  </si>
  <si>
    <t>Groupe CTL Vs AF</t>
  </si>
  <si>
    <t>variation</t>
  </si>
  <si>
    <t>relatif</t>
  </si>
  <si>
    <t>absolu</t>
  </si>
  <si>
    <t>moderate</t>
  </si>
  <si>
    <t>very large</t>
  </si>
  <si>
    <t>increase</t>
  </si>
  <si>
    <t>decrease</t>
  </si>
  <si>
    <t>small</t>
  </si>
  <si>
    <t>unclear</t>
  </si>
  <si>
    <t>Groupe FOR</t>
  </si>
  <si>
    <t>Groupe AF</t>
  </si>
  <si>
    <t>Groupe CTL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</si>
</sst>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0"/>
    <numFmt numFmtId="166" formatCode="0.000"/>
    <numFmt numFmtId="167" formatCode="0.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23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sz val="10"/>
      <name val="Arial"/>
    </font>
    <font>
      <sz val="9"/>
      <name val="Arial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color indexed="14"/>
      <name val="Arial"/>
      <family val="2"/>
    </font>
    <font>
      <b/>
      <sz val="10"/>
      <color indexed="61"/>
      <name val="Arial"/>
      <family val="2"/>
    </font>
    <font>
      <sz val="8"/>
      <color indexed="57"/>
      <name val="Arial"/>
      <family val="2"/>
    </font>
    <font>
      <sz val="10"/>
      <color indexed="14"/>
      <name val="Arial"/>
      <family val="2"/>
    </font>
    <font>
      <sz val="9"/>
      <color indexed="14"/>
      <name val="Arial"/>
      <family val="2"/>
    </font>
    <font>
      <sz val="7"/>
      <color indexed="10"/>
      <name val="Arial"/>
      <family val="2"/>
    </font>
    <font>
      <sz val="10"/>
      <color indexed="63"/>
      <name val="Arial"/>
      <family val="2"/>
    </font>
    <font>
      <sz val="10"/>
      <color indexed="5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8" xfId="0" applyFill="1" applyBorder="1"/>
    <xf numFmtId="9" fontId="0" fillId="0" borderId="0" xfId="1" applyFont="1"/>
    <xf numFmtId="0" fontId="3" fillId="0" borderId="0" xfId="0" applyFont="1"/>
    <xf numFmtId="0" fontId="4" fillId="0" borderId="0" xfId="0" applyFont="1" applyFill="1" applyAlignment="1">
      <alignment horizontal="right"/>
    </xf>
    <xf numFmtId="164" fontId="0" fillId="0" borderId="0" xfId="0" applyNumberFormat="1"/>
    <xf numFmtId="1" fontId="0" fillId="0" borderId="0" xfId="0" applyNumberFormat="1" applyBorder="1"/>
    <xf numFmtId="1" fontId="0" fillId="0" borderId="8" xfId="0" applyNumberFormat="1" applyBorder="1"/>
    <xf numFmtId="0" fontId="5" fillId="2" borderId="9" xfId="0" applyFont="1" applyFill="1" applyBorder="1" applyAlignment="1">
      <alignment vertical="center" wrapText="1"/>
    </xf>
    <xf numFmtId="0" fontId="6" fillId="2" borderId="10" xfId="0" applyFont="1" applyFill="1" applyBorder="1"/>
    <xf numFmtId="0" fontId="6" fillId="0" borderId="11" xfId="0" applyFont="1" applyBorder="1" applyAlignment="1">
      <alignment horizontal="center" wrapText="1"/>
    </xf>
    <xf numFmtId="1" fontId="0" fillId="0" borderId="0" xfId="0" applyNumberFormat="1"/>
    <xf numFmtId="0" fontId="0" fillId="0" borderId="12" xfId="0" applyBorder="1"/>
    <xf numFmtId="0" fontId="4" fillId="0" borderId="13" xfId="0" applyFont="1" applyBorder="1" applyAlignment="1">
      <alignment horizontal="right"/>
    </xf>
    <xf numFmtId="165" fontId="7" fillId="0" borderId="13" xfId="0" applyNumberFormat="1" applyFont="1" applyBorder="1" applyAlignment="1">
      <alignment horizontal="center"/>
    </xf>
    <xf numFmtId="0" fontId="8" fillId="0" borderId="12" xfId="0" applyFont="1" applyBorder="1"/>
    <xf numFmtId="0" fontId="9" fillId="0" borderId="13" xfId="0" applyFont="1" applyBorder="1" applyAlignment="1">
      <alignment horizontal="right"/>
    </xf>
    <xf numFmtId="1" fontId="8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164" fontId="10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left"/>
    </xf>
    <xf numFmtId="0" fontId="11" fillId="0" borderId="12" xfId="0" applyFont="1" applyBorder="1" applyAlignment="1">
      <alignment horizontal="right" wrapText="1"/>
    </xf>
    <xf numFmtId="2" fontId="7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" fontId="0" fillId="0" borderId="0" xfId="0" applyNumberFormat="1" applyFill="1" applyBorder="1"/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right"/>
    </xf>
    <xf numFmtId="164" fontId="7" fillId="0" borderId="11" xfId="0" applyNumberFormat="1" applyFont="1" applyBorder="1" applyAlignment="1">
      <alignment horizontal="center"/>
    </xf>
    <xf numFmtId="0" fontId="13" fillId="0" borderId="12" xfId="0" quotePrefix="1" applyFont="1" applyBorder="1" applyAlignment="1">
      <alignment horizontal="right"/>
    </xf>
    <xf numFmtId="164" fontId="14" fillId="0" borderId="11" xfId="0" applyNumberFormat="1" applyFont="1" applyBorder="1" applyAlignment="1">
      <alignment horizontal="center"/>
    </xf>
    <xf numFmtId="0" fontId="15" fillId="0" borderId="15" xfId="0" quotePrefix="1" applyFont="1" applyBorder="1" applyAlignment="1">
      <alignment horizontal="right"/>
    </xf>
    <xf numFmtId="0" fontId="2" fillId="0" borderId="1" xfId="0" applyFont="1" applyBorder="1"/>
    <xf numFmtId="1" fontId="2" fillId="0" borderId="2" xfId="0" applyNumberFormat="1" applyFont="1" applyBorder="1"/>
    <xf numFmtId="1" fontId="2" fillId="0" borderId="3" xfId="0" applyNumberFormat="1" applyFont="1" applyBorder="1"/>
    <xf numFmtId="166" fontId="0" fillId="0" borderId="0" xfId="0" applyNumberFormat="1"/>
    <xf numFmtId="1" fontId="7" fillId="0" borderId="16" xfId="0" applyNumberFormat="1" applyFont="1" applyBorder="1" applyAlignment="1">
      <alignment horizontal="center"/>
    </xf>
    <xf numFmtId="0" fontId="2" fillId="0" borderId="4" xfId="0" applyFont="1" applyBorder="1"/>
    <xf numFmtId="1" fontId="2" fillId="0" borderId="5" xfId="0" applyNumberFormat="1" applyFont="1" applyBorder="1"/>
    <xf numFmtId="1" fontId="2" fillId="0" borderId="6" xfId="0" applyNumberFormat="1" applyFont="1" applyBorder="1"/>
    <xf numFmtId="2" fontId="0" fillId="0" borderId="0" xfId="0" applyNumberFormat="1"/>
    <xf numFmtId="1" fontId="18" fillId="0" borderId="17" xfId="0" applyNumberFormat="1" applyFont="1" applyBorder="1" applyAlignment="1">
      <alignment horizontal="center" vertical="center" wrapText="1"/>
    </xf>
    <xf numFmtId="1" fontId="0" fillId="0" borderId="2" xfId="0" applyNumberFormat="1" applyBorder="1"/>
    <xf numFmtId="1" fontId="0" fillId="0" borderId="3" xfId="0" applyNumberFormat="1" applyBorder="1"/>
    <xf numFmtId="9" fontId="2" fillId="0" borderId="0" xfId="1" applyFont="1" applyFill="1" applyBorder="1"/>
    <xf numFmtId="0" fontId="4" fillId="0" borderId="12" xfId="0" applyFont="1" applyBorder="1"/>
    <xf numFmtId="0" fontId="11" fillId="0" borderId="13" xfId="0" applyFont="1" applyBorder="1" applyAlignment="1">
      <alignment horizontal="right"/>
    </xf>
    <xf numFmtId="1" fontId="4" fillId="0" borderId="13" xfId="0" applyNumberFormat="1" applyFont="1" applyFill="1" applyBorder="1" applyAlignment="1">
      <alignment horizontal="center"/>
    </xf>
    <xf numFmtId="0" fontId="16" fillId="0" borderId="9" xfId="0" quotePrefix="1" applyFont="1" applyBorder="1" applyAlignment="1">
      <alignment horizontal="right" vertical="center" wrapText="1"/>
    </xf>
    <xf numFmtId="0" fontId="17" fillId="0" borderId="15" xfId="0" applyFont="1" applyBorder="1" applyAlignment="1">
      <alignment horizontal="right" vertical="center" wrapText="1"/>
    </xf>
    <xf numFmtId="0" fontId="19" fillId="0" borderId="9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right" vertical="center" wrapText="1"/>
    </xf>
    <xf numFmtId="0" fontId="20" fillId="0" borderId="9" xfId="0" quotePrefix="1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7" fontId="0" fillId="0" borderId="0" xfId="1" applyNumberFormat="1" applyFont="1"/>
    <xf numFmtId="0" fontId="2" fillId="0" borderId="0" xfId="0" applyFont="1"/>
    <xf numFmtId="1" fontId="2" fillId="0" borderId="0" xfId="0" applyNumberFormat="1" applyFont="1" applyBorder="1"/>
    <xf numFmtId="164" fontId="2" fillId="0" borderId="0" xfId="0" applyNumberFormat="1" applyFont="1" applyFill="1" applyBorder="1"/>
    <xf numFmtId="9" fontId="0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Performance!$B$3:$D$3</c:f>
              <c:numCache>
                <c:formatCode>General</c:formatCode>
                <c:ptCount val="3"/>
                <c:pt idx="0">
                  <c:v>325</c:v>
                </c:pt>
                <c:pt idx="1">
                  <c:v>320</c:v>
                </c:pt>
                <c:pt idx="2">
                  <c:v>331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Performance!$B$4:$D$4</c:f>
              <c:numCache>
                <c:formatCode>General</c:formatCode>
                <c:ptCount val="3"/>
                <c:pt idx="0">
                  <c:v>400</c:v>
                </c:pt>
                <c:pt idx="1">
                  <c:v>388</c:v>
                </c:pt>
                <c:pt idx="2">
                  <c:v>400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Performance!$B$5:$D$5</c:f>
              <c:numCache>
                <c:formatCode>General</c:formatCode>
                <c:ptCount val="3"/>
                <c:pt idx="0">
                  <c:v>310</c:v>
                </c:pt>
                <c:pt idx="1">
                  <c:v>300</c:v>
                </c:pt>
                <c:pt idx="2">
                  <c:v>313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Performance!$B$6:$D$6</c:f>
              <c:numCache>
                <c:formatCode>General</c:formatCode>
                <c:ptCount val="3"/>
                <c:pt idx="0">
                  <c:v>400</c:v>
                </c:pt>
                <c:pt idx="1">
                  <c:v>383</c:v>
                </c:pt>
                <c:pt idx="2">
                  <c:v>400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Performance!$B$7:$D$7</c:f>
              <c:numCache>
                <c:formatCode>General</c:formatCode>
                <c:ptCount val="3"/>
                <c:pt idx="0">
                  <c:v>363</c:v>
                </c:pt>
                <c:pt idx="1">
                  <c:v>350</c:v>
                </c:pt>
                <c:pt idx="2">
                  <c:v>367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Performance!$B$8:$D$8</c:f>
              <c:numCache>
                <c:formatCode>General</c:formatCode>
                <c:ptCount val="3"/>
                <c:pt idx="0">
                  <c:v>389</c:v>
                </c:pt>
                <c:pt idx="1">
                  <c:v>381</c:v>
                </c:pt>
                <c:pt idx="2">
                  <c:v>393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Performance!$B$9:$D$9</c:f>
              <c:numCache>
                <c:formatCode>General</c:formatCode>
                <c:ptCount val="3"/>
                <c:pt idx="0">
                  <c:v>346</c:v>
                </c:pt>
                <c:pt idx="1">
                  <c:v>341</c:v>
                </c:pt>
                <c:pt idx="2">
                  <c:v>350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Performance!$B$10:$D$10</c:f>
              <c:numCache>
                <c:formatCode>General</c:formatCode>
                <c:ptCount val="3"/>
                <c:pt idx="0">
                  <c:v>425</c:v>
                </c:pt>
                <c:pt idx="1">
                  <c:v>420</c:v>
                </c:pt>
                <c:pt idx="2">
                  <c:v>428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Performance!$B$11:$D$11</c:f>
              <c:numCache>
                <c:formatCode>General</c:formatCode>
                <c:ptCount val="3"/>
                <c:pt idx="0">
                  <c:v>389</c:v>
                </c:pt>
                <c:pt idx="1">
                  <c:v>383</c:v>
                </c:pt>
                <c:pt idx="2">
                  <c:v>405</c:v>
                </c:pt>
              </c:numCache>
            </c:numRef>
          </c:val>
        </c:ser>
        <c:ser>
          <c:idx val="9"/>
          <c:order val="9"/>
          <c:marker>
            <c:symbol val="none"/>
          </c:marker>
          <c:cat>
            <c:strRef>
              <c:f>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Performance!$B$12:$D$12</c:f>
              <c:numCache>
                <c:formatCode>General</c:formatCode>
                <c:ptCount val="3"/>
                <c:pt idx="0">
                  <c:v>375</c:v>
                </c:pt>
                <c:pt idx="1">
                  <c:v>364</c:v>
                </c:pt>
                <c:pt idx="2">
                  <c:v>388</c:v>
                </c:pt>
              </c:numCache>
            </c:numRef>
          </c:val>
        </c:ser>
        <c:ser>
          <c:idx val="10"/>
          <c:order val="10"/>
          <c:tx>
            <c:v>Mean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Performance!$B$14:$D$14</c:f>
              <c:numCache>
                <c:formatCode>0</c:formatCode>
                <c:ptCount val="3"/>
                <c:pt idx="0">
                  <c:v>372.2</c:v>
                </c:pt>
                <c:pt idx="1">
                  <c:v>363</c:v>
                </c:pt>
                <c:pt idx="2">
                  <c:v>377.5</c:v>
                </c:pt>
              </c:numCache>
            </c:numRef>
          </c:val>
        </c:ser>
        <c:marker val="1"/>
        <c:axId val="74868992"/>
        <c:axId val="74887168"/>
      </c:lineChart>
      <c:catAx>
        <c:axId val="74868992"/>
        <c:scaling>
          <c:orientation val="minMax"/>
        </c:scaling>
        <c:axPos val="b"/>
        <c:numFmt formatCode="General" sourceLinked="1"/>
        <c:tickLblPos val="nextTo"/>
        <c:crossAx val="74887168"/>
        <c:crosses val="autoZero"/>
        <c:auto val="1"/>
        <c:lblAlgn val="ctr"/>
        <c:lblOffset val="100"/>
      </c:catAx>
      <c:valAx>
        <c:axId val="74887168"/>
        <c:scaling>
          <c:orientation val="minMax"/>
          <c:max val="440"/>
          <c:min val="3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Performance</a:t>
                </a:r>
                <a:r>
                  <a:rPr lang="fr-FR" baseline="0"/>
                  <a:t> (W)</a:t>
                </a:r>
                <a:endParaRPr lang="fr-FR"/>
              </a:p>
            </c:rich>
          </c:tx>
        </c:title>
        <c:numFmt formatCode="General" sourceLinked="1"/>
        <c:tickLblPos val="nextTo"/>
        <c:crossAx val="74868992"/>
        <c:crosses val="autoZero"/>
        <c:crossBetween val="between"/>
      </c:valAx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Performance!$G$3:$I$3</c:f>
              <c:numCache>
                <c:formatCode>General</c:formatCode>
                <c:ptCount val="3"/>
                <c:pt idx="0">
                  <c:v>375</c:v>
                </c:pt>
                <c:pt idx="1">
                  <c:v>378</c:v>
                </c:pt>
                <c:pt idx="2">
                  <c:v>372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Performance!$G$4:$I$4</c:f>
              <c:numCache>
                <c:formatCode>0</c:formatCode>
                <c:ptCount val="3"/>
                <c:pt idx="0">
                  <c:v>333.33333333333331</c:v>
                </c:pt>
                <c:pt idx="1">
                  <c:v>338.75</c:v>
                </c:pt>
                <c:pt idx="2">
                  <c:v>356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Performance!$G$5:$I$5</c:f>
              <c:numCache>
                <c:formatCode>0</c:formatCode>
                <c:ptCount val="3"/>
                <c:pt idx="0">
                  <c:v>377.5</c:v>
                </c:pt>
                <c:pt idx="1">
                  <c:v>382</c:v>
                </c:pt>
                <c:pt idx="2">
                  <c:v>388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Performance!$G$6:$I$6</c:f>
              <c:numCache>
                <c:formatCode>0</c:formatCode>
                <c:ptCount val="3"/>
                <c:pt idx="0">
                  <c:v>350</c:v>
                </c:pt>
                <c:pt idx="1">
                  <c:v>354</c:v>
                </c:pt>
                <c:pt idx="2">
                  <c:v>375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Performance!$G$7:$I$7</c:f>
              <c:numCache>
                <c:formatCode>0</c:formatCode>
                <c:ptCount val="3"/>
                <c:pt idx="0">
                  <c:v>353</c:v>
                </c:pt>
                <c:pt idx="1">
                  <c:v>361</c:v>
                </c:pt>
                <c:pt idx="2">
                  <c:v>379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Performance!$G$8:$I$8</c:f>
              <c:numCache>
                <c:formatCode>0</c:formatCode>
                <c:ptCount val="3"/>
                <c:pt idx="0">
                  <c:v>325</c:v>
                </c:pt>
                <c:pt idx="1">
                  <c:v>329</c:v>
                </c:pt>
                <c:pt idx="2">
                  <c:v>330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Performance!$G$9:$I$9</c:f>
              <c:numCache>
                <c:formatCode>0</c:formatCode>
                <c:ptCount val="3"/>
                <c:pt idx="0">
                  <c:v>379</c:v>
                </c:pt>
                <c:pt idx="1">
                  <c:v>380.41666666666669</c:v>
                </c:pt>
                <c:pt idx="2">
                  <c:v>384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Performance!$G$10:$I$10</c:f>
              <c:numCache>
                <c:formatCode>0</c:formatCode>
                <c:ptCount val="3"/>
                <c:pt idx="0">
                  <c:v>408</c:v>
                </c:pt>
                <c:pt idx="1">
                  <c:v>425</c:v>
                </c:pt>
                <c:pt idx="2">
                  <c:v>427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Performance!$G$11:$I$11</c:f>
              <c:numCache>
                <c:formatCode>0</c:formatCode>
                <c:ptCount val="3"/>
                <c:pt idx="0">
                  <c:v>327</c:v>
                </c:pt>
                <c:pt idx="1">
                  <c:v>337.08333333333331</c:v>
                </c:pt>
                <c:pt idx="2">
                  <c:v>355</c:v>
                </c:pt>
              </c:numCache>
            </c:numRef>
          </c:val>
        </c:ser>
        <c:ser>
          <c:idx val="9"/>
          <c:order val="9"/>
          <c:marker>
            <c:symbol val="none"/>
          </c:marker>
          <c:cat>
            <c:strRef>
              <c:f>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Performance!$G$12:$I$12</c:f>
              <c:numCache>
                <c:formatCode>0</c:formatCode>
                <c:ptCount val="3"/>
                <c:pt idx="0">
                  <c:v>377.5</c:v>
                </c:pt>
                <c:pt idx="1">
                  <c:v>385.20833333333331</c:v>
                </c:pt>
                <c:pt idx="2">
                  <c:v>385</c:v>
                </c:pt>
              </c:numCache>
            </c:numRef>
          </c:val>
        </c:ser>
        <c:ser>
          <c:idx val="10"/>
          <c:order val="10"/>
          <c:marker>
            <c:symbol val="none"/>
          </c:marker>
          <c:cat>
            <c:strRef>
              <c:f>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Performance!$G$13:$I$13</c:f>
              <c:numCache>
                <c:formatCode>0</c:formatCode>
                <c:ptCount val="3"/>
                <c:pt idx="0">
                  <c:v>327.08333333333331</c:v>
                </c:pt>
                <c:pt idx="1">
                  <c:v>328.95833333333331</c:v>
                </c:pt>
                <c:pt idx="2">
                  <c:v>335</c:v>
                </c:pt>
              </c:numCache>
            </c:numRef>
          </c:val>
        </c:ser>
        <c:ser>
          <c:idx val="11"/>
          <c:order val="11"/>
          <c:tx>
            <c:v>Mean</c:v>
          </c:tx>
          <c:spPr>
            <a:ln w="50800">
              <a:solidFill>
                <a:prstClr val="black"/>
              </a:solidFill>
            </a:ln>
          </c:spPr>
          <c:marker>
            <c:symbol val="none"/>
          </c:marker>
          <c:cat>
            <c:strRef>
              <c:f>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Performance!$G$14:$I$14</c:f>
              <c:numCache>
                <c:formatCode>0</c:formatCode>
                <c:ptCount val="3"/>
                <c:pt idx="0">
                  <c:v>357.49242424242425</c:v>
                </c:pt>
                <c:pt idx="1">
                  <c:v>363.58333333333337</c:v>
                </c:pt>
                <c:pt idx="2">
                  <c:v>371.45454545454544</c:v>
                </c:pt>
              </c:numCache>
            </c:numRef>
          </c:val>
        </c:ser>
        <c:marker val="1"/>
        <c:axId val="77934592"/>
        <c:axId val="77936128"/>
      </c:lineChart>
      <c:catAx>
        <c:axId val="77934592"/>
        <c:scaling>
          <c:orientation val="minMax"/>
        </c:scaling>
        <c:axPos val="b"/>
        <c:numFmt formatCode="General" sourceLinked="1"/>
        <c:tickLblPos val="nextTo"/>
        <c:crossAx val="77936128"/>
        <c:crosses val="autoZero"/>
        <c:auto val="1"/>
        <c:lblAlgn val="ctr"/>
        <c:lblOffset val="100"/>
      </c:catAx>
      <c:valAx>
        <c:axId val="77936128"/>
        <c:scaling>
          <c:orientation val="minMax"/>
          <c:min val="300"/>
        </c:scaling>
        <c:axPos val="l"/>
        <c:majorGridlines/>
        <c:numFmt formatCode="General" sourceLinked="1"/>
        <c:tickLblPos val="nextTo"/>
        <c:crossAx val="77934592"/>
        <c:crosses val="autoZero"/>
        <c:crossBetween val="between"/>
      </c:valAx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Performance!$L$3:$N$3</c:f>
              <c:numCache>
                <c:formatCode>General</c:formatCode>
                <c:ptCount val="3"/>
                <c:pt idx="0">
                  <c:v>325</c:v>
                </c:pt>
                <c:pt idx="1">
                  <c:v>321</c:v>
                </c:pt>
                <c:pt idx="2">
                  <c:v>313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Performance!$L$4:$N$4</c:f>
              <c:numCache>
                <c:formatCode>General</c:formatCode>
                <c:ptCount val="3"/>
                <c:pt idx="0">
                  <c:v>392</c:v>
                </c:pt>
                <c:pt idx="1">
                  <c:v>392</c:v>
                </c:pt>
                <c:pt idx="2">
                  <c:v>396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Performance!$L$5:$N$5</c:f>
              <c:numCache>
                <c:formatCode>0</c:formatCode>
                <c:ptCount val="3"/>
                <c:pt idx="0" formatCode="General">
                  <c:v>350</c:v>
                </c:pt>
                <c:pt idx="1">
                  <c:v>364.58333333333331</c:v>
                </c:pt>
                <c:pt idx="2" formatCode="General">
                  <c:v>360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Performance!$L$6:$N$6</c:f>
              <c:numCache>
                <c:formatCode>General</c:formatCode>
                <c:ptCount val="3"/>
                <c:pt idx="0">
                  <c:v>325</c:v>
                </c:pt>
                <c:pt idx="1">
                  <c:v>331</c:v>
                </c:pt>
                <c:pt idx="2">
                  <c:v>338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Performance!$L$7:$N$7</c:f>
              <c:numCache>
                <c:formatCode>General</c:formatCode>
                <c:ptCount val="3"/>
                <c:pt idx="0">
                  <c:v>359</c:v>
                </c:pt>
                <c:pt idx="1">
                  <c:v>370</c:v>
                </c:pt>
                <c:pt idx="2">
                  <c:v>380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Performance!$L$8:$N$8</c:f>
              <c:numCache>
                <c:formatCode>General</c:formatCode>
                <c:ptCount val="3"/>
                <c:pt idx="0">
                  <c:v>342</c:v>
                </c:pt>
                <c:pt idx="1">
                  <c:v>350</c:v>
                </c:pt>
                <c:pt idx="2">
                  <c:v>356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Performance!$L$9:$N$9</c:f>
              <c:numCache>
                <c:formatCode>General</c:formatCode>
                <c:ptCount val="3"/>
                <c:pt idx="0">
                  <c:v>404</c:v>
                </c:pt>
                <c:pt idx="1">
                  <c:v>400</c:v>
                </c:pt>
                <c:pt idx="2">
                  <c:v>400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Performance!$L$10:$N$10</c:f>
              <c:numCache>
                <c:formatCode>General</c:formatCode>
                <c:ptCount val="3"/>
                <c:pt idx="0">
                  <c:v>335</c:v>
                </c:pt>
                <c:pt idx="1">
                  <c:v>345</c:v>
                </c:pt>
                <c:pt idx="2">
                  <c:v>350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Performance!$L$12:$N$12</c:f>
              <c:numCache>
                <c:formatCode>General</c:formatCode>
                <c:ptCount val="3"/>
                <c:pt idx="0">
                  <c:v>350</c:v>
                </c:pt>
                <c:pt idx="1">
                  <c:v>344</c:v>
                </c:pt>
                <c:pt idx="2">
                  <c:v>350</c:v>
                </c:pt>
              </c:numCache>
            </c:numRef>
          </c:val>
        </c:ser>
        <c:ser>
          <c:idx val="9"/>
          <c:order val="9"/>
          <c:tx>
            <c:v>Mean</c:v>
          </c:tx>
          <c:spPr>
            <a:ln w="50800">
              <a:solidFill>
                <a:prstClr val="black"/>
              </a:solidFill>
            </a:ln>
          </c:spPr>
          <c:marker>
            <c:symbol val="none"/>
          </c:marker>
          <c:cat>
            <c:strRef>
              <c:f>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Performance!$L$14:$N$14</c:f>
              <c:numCache>
                <c:formatCode>0</c:formatCode>
                <c:ptCount val="3"/>
                <c:pt idx="0">
                  <c:v>354.6</c:v>
                </c:pt>
                <c:pt idx="1">
                  <c:v>357.6583333333333</c:v>
                </c:pt>
                <c:pt idx="2">
                  <c:v>359.3</c:v>
                </c:pt>
              </c:numCache>
            </c:numRef>
          </c:val>
        </c:ser>
        <c:marker val="1"/>
        <c:axId val="77999488"/>
        <c:axId val="78013568"/>
      </c:lineChart>
      <c:catAx>
        <c:axId val="77999488"/>
        <c:scaling>
          <c:orientation val="minMax"/>
        </c:scaling>
        <c:axPos val="b"/>
        <c:numFmt formatCode="General" sourceLinked="1"/>
        <c:tickLblPos val="nextTo"/>
        <c:crossAx val="78013568"/>
        <c:crosses val="autoZero"/>
        <c:auto val="1"/>
        <c:lblAlgn val="ctr"/>
        <c:lblOffset val="100"/>
      </c:catAx>
      <c:valAx>
        <c:axId val="78013568"/>
        <c:scaling>
          <c:orientation val="minMax"/>
          <c:max val="440"/>
          <c:min val="300"/>
        </c:scaling>
        <c:axPos val="l"/>
        <c:majorGridlines/>
        <c:numFmt formatCode="General" sourceLinked="1"/>
        <c:tickLblPos val="nextTo"/>
        <c:crossAx val="77999488"/>
        <c:crosses val="autoZero"/>
        <c:crossBetween val="between"/>
      </c:valAx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[1]Performance!$B$2:$D$2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[1]Performance!$B$3:$D$3</c:f>
              <c:numCache>
                <c:formatCode>General</c:formatCode>
                <c:ptCount val="3"/>
                <c:pt idx="0">
                  <c:v>325</c:v>
                </c:pt>
                <c:pt idx="1">
                  <c:v>320</c:v>
                </c:pt>
                <c:pt idx="2">
                  <c:v>331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[1]Performance!$B$2:$D$2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[1]Performance!$B$4:$D$4</c:f>
              <c:numCache>
                <c:formatCode>General</c:formatCode>
                <c:ptCount val="3"/>
                <c:pt idx="0">
                  <c:v>400</c:v>
                </c:pt>
                <c:pt idx="1">
                  <c:v>388</c:v>
                </c:pt>
                <c:pt idx="2">
                  <c:v>400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[1]Performance!$B$2:$D$2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[1]Performance!$B$5:$D$5</c:f>
              <c:numCache>
                <c:formatCode>General</c:formatCode>
                <c:ptCount val="3"/>
                <c:pt idx="0">
                  <c:v>310</c:v>
                </c:pt>
                <c:pt idx="1">
                  <c:v>300</c:v>
                </c:pt>
                <c:pt idx="2">
                  <c:v>313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[1]Performance!$B$2:$D$2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[1]Performance!$B$6:$D$6</c:f>
              <c:numCache>
                <c:formatCode>General</c:formatCode>
                <c:ptCount val="3"/>
                <c:pt idx="0">
                  <c:v>400</c:v>
                </c:pt>
                <c:pt idx="1">
                  <c:v>383</c:v>
                </c:pt>
                <c:pt idx="2">
                  <c:v>400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[1]Performance!$B$2:$D$2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[1]Performance!$B$7:$D$7</c:f>
              <c:numCache>
                <c:formatCode>General</c:formatCode>
                <c:ptCount val="3"/>
                <c:pt idx="0">
                  <c:v>363</c:v>
                </c:pt>
                <c:pt idx="1">
                  <c:v>350</c:v>
                </c:pt>
                <c:pt idx="2">
                  <c:v>367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[1]Performance!$B$2:$D$2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[1]Performance!$B$8:$D$8</c:f>
              <c:numCache>
                <c:formatCode>General</c:formatCode>
                <c:ptCount val="3"/>
                <c:pt idx="0">
                  <c:v>389</c:v>
                </c:pt>
                <c:pt idx="1">
                  <c:v>381</c:v>
                </c:pt>
                <c:pt idx="2">
                  <c:v>393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[1]Performance!$B$2:$D$2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[1]Performance!$B$9:$D$9</c:f>
              <c:numCache>
                <c:formatCode>General</c:formatCode>
                <c:ptCount val="3"/>
                <c:pt idx="0">
                  <c:v>346</c:v>
                </c:pt>
                <c:pt idx="1">
                  <c:v>341</c:v>
                </c:pt>
                <c:pt idx="2">
                  <c:v>350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[1]Performance!$B$2:$D$2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[1]Performance!$B$10:$D$10</c:f>
              <c:numCache>
                <c:formatCode>General</c:formatCode>
                <c:ptCount val="3"/>
                <c:pt idx="0">
                  <c:v>425</c:v>
                </c:pt>
                <c:pt idx="1">
                  <c:v>420</c:v>
                </c:pt>
                <c:pt idx="2">
                  <c:v>428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[1]Performance!$B$2:$D$2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[1]Performance!$B$11:$D$11</c:f>
              <c:numCache>
                <c:formatCode>General</c:formatCode>
                <c:ptCount val="3"/>
                <c:pt idx="0">
                  <c:v>389</c:v>
                </c:pt>
                <c:pt idx="1">
                  <c:v>383</c:v>
                </c:pt>
                <c:pt idx="2">
                  <c:v>405</c:v>
                </c:pt>
              </c:numCache>
            </c:numRef>
          </c:val>
        </c:ser>
        <c:ser>
          <c:idx val="9"/>
          <c:order val="9"/>
          <c:marker>
            <c:symbol val="none"/>
          </c:marker>
          <c:cat>
            <c:strRef>
              <c:f>[1]Performance!$B$2:$D$2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[1]Performance!$B$12:$D$12</c:f>
              <c:numCache>
                <c:formatCode>General</c:formatCode>
                <c:ptCount val="3"/>
                <c:pt idx="0">
                  <c:v>375</c:v>
                </c:pt>
                <c:pt idx="1">
                  <c:v>364</c:v>
                </c:pt>
                <c:pt idx="2">
                  <c:v>388</c:v>
                </c:pt>
              </c:numCache>
            </c:numRef>
          </c:val>
        </c:ser>
        <c:ser>
          <c:idx val="10"/>
          <c:order val="10"/>
          <c:tx>
            <c:v>Mean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[1]Performance!$B$2:$D$2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[1]Performance!$B$14:$D$14</c:f>
              <c:numCache>
                <c:formatCode>General</c:formatCode>
                <c:ptCount val="3"/>
                <c:pt idx="0">
                  <c:v>372.2</c:v>
                </c:pt>
                <c:pt idx="1">
                  <c:v>363</c:v>
                </c:pt>
                <c:pt idx="2">
                  <c:v>377.5</c:v>
                </c:pt>
              </c:numCache>
            </c:numRef>
          </c:val>
        </c:ser>
        <c:marker val="1"/>
        <c:axId val="93408256"/>
        <c:axId val="93418240"/>
      </c:lineChart>
      <c:catAx>
        <c:axId val="93408256"/>
        <c:scaling>
          <c:orientation val="minMax"/>
        </c:scaling>
        <c:axPos val="b"/>
        <c:tickLblPos val="nextTo"/>
        <c:crossAx val="93418240"/>
        <c:crosses val="autoZero"/>
        <c:auto val="1"/>
        <c:lblAlgn val="ctr"/>
        <c:lblOffset val="100"/>
      </c:catAx>
      <c:valAx>
        <c:axId val="93418240"/>
        <c:scaling>
          <c:orientation val="minMax"/>
          <c:max val="440"/>
          <c:min val="3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Performance</a:t>
                </a:r>
                <a:r>
                  <a:rPr lang="fr-FR" baseline="0"/>
                  <a:t> (W)</a:t>
                </a:r>
                <a:endParaRPr lang="fr-FR"/>
              </a:p>
            </c:rich>
          </c:tx>
          <c:layout/>
        </c:title>
        <c:numFmt formatCode="General" sourceLinked="1"/>
        <c:tickLblPos val="nextTo"/>
        <c:crossAx val="93408256"/>
        <c:crosses val="autoZero"/>
        <c:crossBetween val="between"/>
      </c:valAx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[1]Performance!$G$2:$I$2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[1]Performance!$G$3:$I$3</c:f>
              <c:numCache>
                <c:formatCode>General</c:formatCode>
                <c:ptCount val="3"/>
                <c:pt idx="0">
                  <c:v>375</c:v>
                </c:pt>
                <c:pt idx="1">
                  <c:v>378</c:v>
                </c:pt>
                <c:pt idx="2">
                  <c:v>372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[1]Performance!$G$2:$I$2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[1]Performance!$G$4:$I$4</c:f>
              <c:numCache>
                <c:formatCode>General</c:formatCode>
                <c:ptCount val="3"/>
                <c:pt idx="0">
                  <c:v>333.33333333333331</c:v>
                </c:pt>
                <c:pt idx="1">
                  <c:v>338.75</c:v>
                </c:pt>
                <c:pt idx="2">
                  <c:v>356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[1]Performance!$G$2:$I$2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[1]Performance!$G$5:$I$5</c:f>
              <c:numCache>
                <c:formatCode>General</c:formatCode>
                <c:ptCount val="3"/>
                <c:pt idx="0">
                  <c:v>377.5</c:v>
                </c:pt>
                <c:pt idx="1">
                  <c:v>382</c:v>
                </c:pt>
                <c:pt idx="2">
                  <c:v>388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[1]Performance!$G$2:$I$2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[1]Performance!$G$6:$I$6</c:f>
              <c:numCache>
                <c:formatCode>General</c:formatCode>
                <c:ptCount val="3"/>
                <c:pt idx="0">
                  <c:v>350</c:v>
                </c:pt>
                <c:pt idx="1">
                  <c:v>354</c:v>
                </c:pt>
                <c:pt idx="2">
                  <c:v>375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[1]Performance!$G$2:$I$2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[1]Performance!$G$7:$I$7</c:f>
              <c:numCache>
                <c:formatCode>General</c:formatCode>
                <c:ptCount val="3"/>
                <c:pt idx="0">
                  <c:v>353</c:v>
                </c:pt>
                <c:pt idx="1">
                  <c:v>361</c:v>
                </c:pt>
                <c:pt idx="2">
                  <c:v>379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[1]Performance!$G$2:$I$2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[1]Performance!$G$8:$I$8</c:f>
              <c:numCache>
                <c:formatCode>General</c:formatCode>
                <c:ptCount val="3"/>
                <c:pt idx="0">
                  <c:v>325</c:v>
                </c:pt>
                <c:pt idx="1">
                  <c:v>329</c:v>
                </c:pt>
                <c:pt idx="2">
                  <c:v>330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[1]Performance!$G$2:$I$2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[1]Performance!$G$9:$I$9</c:f>
              <c:numCache>
                <c:formatCode>General</c:formatCode>
                <c:ptCount val="3"/>
                <c:pt idx="0">
                  <c:v>379</c:v>
                </c:pt>
                <c:pt idx="1">
                  <c:v>380.41666666666669</c:v>
                </c:pt>
                <c:pt idx="2">
                  <c:v>384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[1]Performance!$G$2:$I$2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[1]Performance!$G$10:$I$10</c:f>
              <c:numCache>
                <c:formatCode>General</c:formatCode>
                <c:ptCount val="3"/>
                <c:pt idx="0">
                  <c:v>408</c:v>
                </c:pt>
                <c:pt idx="1">
                  <c:v>425</c:v>
                </c:pt>
                <c:pt idx="2">
                  <c:v>427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[1]Performance!$G$2:$I$2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[1]Performance!$G$11:$I$11</c:f>
              <c:numCache>
                <c:formatCode>General</c:formatCode>
                <c:ptCount val="3"/>
                <c:pt idx="0">
                  <c:v>327</c:v>
                </c:pt>
                <c:pt idx="1">
                  <c:v>337.08333333333331</c:v>
                </c:pt>
                <c:pt idx="2">
                  <c:v>355</c:v>
                </c:pt>
              </c:numCache>
            </c:numRef>
          </c:val>
        </c:ser>
        <c:ser>
          <c:idx val="9"/>
          <c:order val="9"/>
          <c:marker>
            <c:symbol val="none"/>
          </c:marker>
          <c:cat>
            <c:strRef>
              <c:f>[1]Performance!$G$2:$I$2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[1]Performance!$G$12:$I$12</c:f>
              <c:numCache>
                <c:formatCode>General</c:formatCode>
                <c:ptCount val="3"/>
                <c:pt idx="0">
                  <c:v>377.5</c:v>
                </c:pt>
                <c:pt idx="1">
                  <c:v>385.20833333333331</c:v>
                </c:pt>
                <c:pt idx="2">
                  <c:v>385</c:v>
                </c:pt>
              </c:numCache>
            </c:numRef>
          </c:val>
        </c:ser>
        <c:ser>
          <c:idx val="10"/>
          <c:order val="10"/>
          <c:marker>
            <c:symbol val="none"/>
          </c:marker>
          <c:cat>
            <c:strRef>
              <c:f>[1]Performance!$G$2:$I$2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[1]Performance!$G$13:$I$13</c:f>
              <c:numCache>
                <c:formatCode>General</c:formatCode>
                <c:ptCount val="3"/>
                <c:pt idx="0">
                  <c:v>327.08333333333331</c:v>
                </c:pt>
                <c:pt idx="1">
                  <c:v>328.95833333333331</c:v>
                </c:pt>
                <c:pt idx="2">
                  <c:v>335</c:v>
                </c:pt>
              </c:numCache>
            </c:numRef>
          </c:val>
        </c:ser>
        <c:ser>
          <c:idx val="11"/>
          <c:order val="11"/>
          <c:tx>
            <c:v>Mean</c:v>
          </c:tx>
          <c:spPr>
            <a:ln w="50800">
              <a:solidFill>
                <a:prstClr val="black"/>
              </a:solidFill>
            </a:ln>
          </c:spPr>
          <c:marker>
            <c:symbol val="none"/>
          </c:marker>
          <c:cat>
            <c:strRef>
              <c:f>[1]Performance!$G$2:$I$2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[1]Performance!$G$14:$I$14</c:f>
              <c:numCache>
                <c:formatCode>General</c:formatCode>
                <c:ptCount val="3"/>
                <c:pt idx="0">
                  <c:v>357.49242424242425</c:v>
                </c:pt>
                <c:pt idx="1">
                  <c:v>363.58333333333337</c:v>
                </c:pt>
                <c:pt idx="2">
                  <c:v>371.45454545454544</c:v>
                </c:pt>
              </c:numCache>
            </c:numRef>
          </c:val>
        </c:ser>
        <c:marker val="1"/>
        <c:axId val="93488256"/>
        <c:axId val="93489792"/>
      </c:lineChart>
      <c:catAx>
        <c:axId val="93488256"/>
        <c:scaling>
          <c:orientation val="minMax"/>
        </c:scaling>
        <c:axPos val="b"/>
        <c:tickLblPos val="nextTo"/>
        <c:crossAx val="93489792"/>
        <c:crosses val="autoZero"/>
        <c:auto val="1"/>
        <c:lblAlgn val="ctr"/>
        <c:lblOffset val="100"/>
      </c:catAx>
      <c:valAx>
        <c:axId val="93489792"/>
        <c:scaling>
          <c:orientation val="minMax"/>
          <c:min val="300"/>
        </c:scaling>
        <c:axPos val="l"/>
        <c:majorGridlines/>
        <c:numFmt formatCode="General" sourceLinked="1"/>
        <c:tickLblPos val="nextTo"/>
        <c:crossAx val="93488256"/>
        <c:crosses val="autoZero"/>
        <c:crossBetween val="between"/>
      </c:valAx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[1]Performance!$L$2:$N$2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[1]Performance!$L$3:$N$3</c:f>
              <c:numCache>
                <c:formatCode>General</c:formatCode>
                <c:ptCount val="3"/>
                <c:pt idx="0">
                  <c:v>325</c:v>
                </c:pt>
                <c:pt idx="1">
                  <c:v>321</c:v>
                </c:pt>
                <c:pt idx="2">
                  <c:v>313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[1]Performance!$L$2:$N$2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[1]Performance!$L$4:$N$4</c:f>
              <c:numCache>
                <c:formatCode>General</c:formatCode>
                <c:ptCount val="3"/>
                <c:pt idx="0">
                  <c:v>392</c:v>
                </c:pt>
                <c:pt idx="1">
                  <c:v>392</c:v>
                </c:pt>
                <c:pt idx="2">
                  <c:v>396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[1]Performance!$L$2:$N$2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[1]Performance!$L$5:$N$5</c:f>
              <c:numCache>
                <c:formatCode>General</c:formatCode>
                <c:ptCount val="3"/>
                <c:pt idx="0">
                  <c:v>350</c:v>
                </c:pt>
                <c:pt idx="1">
                  <c:v>364.58333333333331</c:v>
                </c:pt>
                <c:pt idx="2">
                  <c:v>360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[1]Performance!$L$2:$N$2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[1]Performance!$L$6:$N$6</c:f>
              <c:numCache>
                <c:formatCode>General</c:formatCode>
                <c:ptCount val="3"/>
                <c:pt idx="0">
                  <c:v>325</c:v>
                </c:pt>
                <c:pt idx="1">
                  <c:v>331</c:v>
                </c:pt>
                <c:pt idx="2">
                  <c:v>338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[1]Performance!$L$2:$N$2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[1]Performance!$L$7:$N$7</c:f>
              <c:numCache>
                <c:formatCode>General</c:formatCode>
                <c:ptCount val="3"/>
                <c:pt idx="0">
                  <c:v>359</c:v>
                </c:pt>
                <c:pt idx="1">
                  <c:v>370</c:v>
                </c:pt>
                <c:pt idx="2">
                  <c:v>380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[1]Performance!$L$2:$N$2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[1]Performance!$L$8:$N$8</c:f>
              <c:numCache>
                <c:formatCode>General</c:formatCode>
                <c:ptCount val="3"/>
                <c:pt idx="0">
                  <c:v>342</c:v>
                </c:pt>
                <c:pt idx="1">
                  <c:v>350</c:v>
                </c:pt>
                <c:pt idx="2">
                  <c:v>356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[1]Performance!$L$2:$N$2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[1]Performance!$L$9:$N$9</c:f>
              <c:numCache>
                <c:formatCode>General</c:formatCode>
                <c:ptCount val="3"/>
                <c:pt idx="0">
                  <c:v>404</c:v>
                </c:pt>
                <c:pt idx="1">
                  <c:v>400</c:v>
                </c:pt>
                <c:pt idx="2">
                  <c:v>400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[1]Performance!$L$2:$N$2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[1]Performance!$L$10:$N$10</c:f>
              <c:numCache>
                <c:formatCode>General</c:formatCode>
                <c:ptCount val="3"/>
                <c:pt idx="0">
                  <c:v>335</c:v>
                </c:pt>
                <c:pt idx="1">
                  <c:v>345</c:v>
                </c:pt>
                <c:pt idx="2">
                  <c:v>350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[1]Performance!$L$2:$N$2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[1]Performance!$L$12:$N$12</c:f>
              <c:numCache>
                <c:formatCode>General</c:formatCode>
                <c:ptCount val="3"/>
                <c:pt idx="0">
                  <c:v>350</c:v>
                </c:pt>
                <c:pt idx="1">
                  <c:v>344</c:v>
                </c:pt>
                <c:pt idx="2">
                  <c:v>350</c:v>
                </c:pt>
              </c:numCache>
            </c:numRef>
          </c:val>
        </c:ser>
        <c:ser>
          <c:idx val="9"/>
          <c:order val="9"/>
          <c:tx>
            <c:v>Mean</c:v>
          </c:tx>
          <c:spPr>
            <a:ln w="50800">
              <a:solidFill>
                <a:prstClr val="black"/>
              </a:solidFill>
            </a:ln>
          </c:spPr>
          <c:marker>
            <c:symbol val="none"/>
          </c:marker>
          <c:cat>
            <c:strRef>
              <c:f>[1]Performance!$L$2:$N$2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[1]Performance!$L$14:$N$14</c:f>
              <c:numCache>
                <c:formatCode>General</c:formatCode>
                <c:ptCount val="3"/>
                <c:pt idx="0">
                  <c:v>354.6</c:v>
                </c:pt>
                <c:pt idx="1">
                  <c:v>357.6583333333333</c:v>
                </c:pt>
                <c:pt idx="2">
                  <c:v>359.3</c:v>
                </c:pt>
              </c:numCache>
            </c:numRef>
          </c:val>
        </c:ser>
        <c:marker val="1"/>
        <c:axId val="93876992"/>
        <c:axId val="93878528"/>
      </c:lineChart>
      <c:catAx>
        <c:axId val="93876992"/>
        <c:scaling>
          <c:orientation val="minMax"/>
        </c:scaling>
        <c:axPos val="b"/>
        <c:tickLblPos val="nextTo"/>
        <c:crossAx val="93878528"/>
        <c:crosses val="autoZero"/>
        <c:auto val="1"/>
        <c:lblAlgn val="ctr"/>
        <c:lblOffset val="100"/>
      </c:catAx>
      <c:valAx>
        <c:axId val="93878528"/>
        <c:scaling>
          <c:orientation val="minMax"/>
          <c:max val="440"/>
          <c:min val="300"/>
        </c:scaling>
        <c:axPos val="l"/>
        <c:majorGridlines/>
        <c:numFmt formatCode="General" sourceLinked="1"/>
        <c:tickLblPos val="nextTo"/>
        <c:crossAx val="93876992"/>
        <c:crosses val="autoZero"/>
        <c:crossBetween val="between"/>
      </c:valAx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180975</xdr:rowOff>
    </xdr:from>
    <xdr:to>
      <xdr:col>4</xdr:col>
      <xdr:colOff>581025</xdr:colOff>
      <xdr:row>44</xdr:row>
      <xdr:rowOff>85725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180975</xdr:rowOff>
    </xdr:from>
    <xdr:to>
      <xdr:col>9</xdr:col>
      <xdr:colOff>342900</xdr:colOff>
      <xdr:row>44</xdr:row>
      <xdr:rowOff>85725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29</xdr:row>
      <xdr:rowOff>180975</xdr:rowOff>
    </xdr:from>
    <xdr:to>
      <xdr:col>15</xdr:col>
      <xdr:colOff>476250</xdr:colOff>
      <xdr:row>44</xdr:row>
      <xdr:rowOff>85725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180975</xdr:rowOff>
    </xdr:from>
    <xdr:to>
      <xdr:col>4</xdr:col>
      <xdr:colOff>581025</xdr:colOff>
      <xdr:row>44</xdr:row>
      <xdr:rowOff>85725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180975</xdr:rowOff>
    </xdr:from>
    <xdr:to>
      <xdr:col>9</xdr:col>
      <xdr:colOff>342900</xdr:colOff>
      <xdr:row>44</xdr:row>
      <xdr:rowOff>85725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29</xdr:row>
      <xdr:rowOff>180975</xdr:rowOff>
    </xdr:from>
    <xdr:to>
      <xdr:col>14</xdr:col>
      <xdr:colOff>476250</xdr:colOff>
      <xdr:row>44</xdr:row>
      <xdr:rowOff>85725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PLoS%20O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formance"/>
      <sheetName val="Fatigue"/>
      <sheetName val="HRpeak"/>
      <sheetName val="Lapeak"/>
      <sheetName val="NAd_At_Exhaustion"/>
      <sheetName val="Ad_At_Exhaustion"/>
      <sheetName val="HR60s"/>
      <sheetName val="HRR60s"/>
    </sheetNames>
    <sheetDataSet>
      <sheetData sheetId="0">
        <row r="2">
          <cell r="B2" t="str">
            <v>Pre</v>
          </cell>
          <cell r="C2" t="str">
            <v>Mid</v>
          </cell>
          <cell r="D2" t="str">
            <v>Post</v>
          </cell>
          <cell r="G2" t="str">
            <v>Pre</v>
          </cell>
          <cell r="H2" t="str">
            <v>Mid</v>
          </cell>
          <cell r="I2" t="str">
            <v>Post</v>
          </cell>
          <cell r="L2" t="str">
            <v>Pre</v>
          </cell>
          <cell r="M2" t="str">
            <v>Mid</v>
          </cell>
          <cell r="N2" t="str">
            <v>Post</v>
          </cell>
        </row>
        <row r="3">
          <cell r="B3">
            <v>325</v>
          </cell>
          <cell r="C3">
            <v>320</v>
          </cell>
          <cell r="D3">
            <v>331</v>
          </cell>
          <cell r="G3">
            <v>375</v>
          </cell>
          <cell r="H3">
            <v>378</v>
          </cell>
          <cell r="I3">
            <v>372</v>
          </cell>
          <cell r="L3">
            <v>325</v>
          </cell>
          <cell r="M3">
            <v>321</v>
          </cell>
          <cell r="N3">
            <v>313</v>
          </cell>
        </row>
        <row r="4">
          <cell r="B4">
            <v>400</v>
          </cell>
          <cell r="C4">
            <v>388</v>
          </cell>
          <cell r="D4">
            <v>400</v>
          </cell>
          <cell r="G4">
            <v>333.33333333333331</v>
          </cell>
          <cell r="H4">
            <v>338.75</v>
          </cell>
          <cell r="I4">
            <v>356</v>
          </cell>
          <cell r="L4">
            <v>392</v>
          </cell>
          <cell r="M4">
            <v>392</v>
          </cell>
          <cell r="N4">
            <v>396</v>
          </cell>
        </row>
        <row r="5">
          <cell r="B5">
            <v>310</v>
          </cell>
          <cell r="C5">
            <v>300</v>
          </cell>
          <cell r="D5">
            <v>313</v>
          </cell>
          <cell r="G5">
            <v>377.5</v>
          </cell>
          <cell r="H5">
            <v>382</v>
          </cell>
          <cell r="I5">
            <v>388</v>
          </cell>
          <cell r="L5">
            <v>350</v>
          </cell>
          <cell r="M5">
            <v>364.58333333333331</v>
          </cell>
          <cell r="N5">
            <v>360</v>
          </cell>
        </row>
        <row r="6">
          <cell r="B6">
            <v>400</v>
          </cell>
          <cell r="C6">
            <v>383</v>
          </cell>
          <cell r="D6">
            <v>400</v>
          </cell>
          <cell r="G6">
            <v>350</v>
          </cell>
          <cell r="H6">
            <v>354</v>
          </cell>
          <cell r="I6">
            <v>375</v>
          </cell>
          <cell r="L6">
            <v>325</v>
          </cell>
          <cell r="M6">
            <v>331</v>
          </cell>
          <cell r="N6">
            <v>338</v>
          </cell>
        </row>
        <row r="7">
          <cell r="B7">
            <v>363</v>
          </cell>
          <cell r="C7">
            <v>350</v>
          </cell>
          <cell r="D7">
            <v>367</v>
          </cell>
          <cell r="G7">
            <v>353</v>
          </cell>
          <cell r="H7">
            <v>361</v>
          </cell>
          <cell r="I7">
            <v>379</v>
          </cell>
          <cell r="L7">
            <v>359</v>
          </cell>
          <cell r="M7">
            <v>370</v>
          </cell>
          <cell r="N7">
            <v>380</v>
          </cell>
        </row>
        <row r="8">
          <cell r="B8">
            <v>389</v>
          </cell>
          <cell r="C8">
            <v>381</v>
          </cell>
          <cell r="D8">
            <v>393</v>
          </cell>
          <cell r="G8">
            <v>325</v>
          </cell>
          <cell r="H8">
            <v>329</v>
          </cell>
          <cell r="I8">
            <v>330</v>
          </cell>
          <cell r="L8">
            <v>342</v>
          </cell>
          <cell r="M8">
            <v>350</v>
          </cell>
          <cell r="N8">
            <v>356</v>
          </cell>
        </row>
        <row r="9">
          <cell r="B9">
            <v>346</v>
          </cell>
          <cell r="C9">
            <v>341</v>
          </cell>
          <cell r="D9">
            <v>350</v>
          </cell>
          <cell r="G9">
            <v>379</v>
          </cell>
          <cell r="H9">
            <v>380.41666666666669</v>
          </cell>
          <cell r="I9">
            <v>384</v>
          </cell>
          <cell r="L9">
            <v>404</v>
          </cell>
          <cell r="M9">
            <v>400</v>
          </cell>
          <cell r="N9">
            <v>400</v>
          </cell>
        </row>
        <row r="10">
          <cell r="B10">
            <v>425</v>
          </cell>
          <cell r="C10">
            <v>420</v>
          </cell>
          <cell r="D10">
            <v>428</v>
          </cell>
          <cell r="G10">
            <v>408</v>
          </cell>
          <cell r="H10">
            <v>425</v>
          </cell>
          <cell r="I10">
            <v>427</v>
          </cell>
          <cell r="L10">
            <v>335</v>
          </cell>
          <cell r="M10">
            <v>345</v>
          </cell>
          <cell r="N10">
            <v>350</v>
          </cell>
        </row>
        <row r="11">
          <cell r="B11">
            <v>389</v>
          </cell>
          <cell r="C11">
            <v>383</v>
          </cell>
          <cell r="D11">
            <v>405</v>
          </cell>
          <cell r="G11">
            <v>327</v>
          </cell>
          <cell r="H11">
            <v>337.08333333333331</v>
          </cell>
          <cell r="I11">
            <v>355</v>
          </cell>
        </row>
        <row r="12">
          <cell r="B12">
            <v>375</v>
          </cell>
          <cell r="C12">
            <v>364</v>
          </cell>
          <cell r="D12">
            <v>388</v>
          </cell>
          <cell r="G12">
            <v>377.5</v>
          </cell>
          <cell r="H12">
            <v>385.20833333333331</v>
          </cell>
          <cell r="I12">
            <v>385</v>
          </cell>
          <cell r="L12">
            <v>350</v>
          </cell>
          <cell r="M12">
            <v>344</v>
          </cell>
          <cell r="N12">
            <v>350</v>
          </cell>
        </row>
        <row r="13">
          <cell r="G13">
            <v>327.08333333333331</v>
          </cell>
          <cell r="H13">
            <v>328.95833333333331</v>
          </cell>
          <cell r="I13">
            <v>335</v>
          </cell>
        </row>
        <row r="14">
          <cell r="B14">
            <v>372.2</v>
          </cell>
          <cell r="C14">
            <v>363</v>
          </cell>
          <cell r="D14">
            <v>377.5</v>
          </cell>
          <cell r="G14">
            <v>357.49242424242425</v>
          </cell>
          <cell r="H14">
            <v>363.58333333333337</v>
          </cell>
          <cell r="I14">
            <v>371.45454545454544</v>
          </cell>
          <cell r="L14">
            <v>354.6</v>
          </cell>
          <cell r="M14">
            <v>357.6583333333333</v>
          </cell>
          <cell r="N14">
            <v>359.3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="80" zoomScaleNormal="80" workbookViewId="0">
      <selection activeCell="R5" sqref="R5:R6"/>
    </sheetView>
  </sheetViews>
  <sheetFormatPr baseColWidth="10" defaultRowHeight="14.5"/>
  <sheetData>
    <row r="1" spans="1:38">
      <c r="A1" s="76" t="s">
        <v>0</v>
      </c>
      <c r="B1" s="77"/>
      <c r="C1" s="77"/>
      <c r="D1" s="78"/>
      <c r="E1" s="1"/>
      <c r="F1" s="76" t="s">
        <v>1</v>
      </c>
      <c r="G1" s="77"/>
      <c r="H1" s="77"/>
      <c r="I1" s="78"/>
      <c r="J1" s="1"/>
      <c r="K1" s="76" t="s">
        <v>2</v>
      </c>
      <c r="L1" s="77"/>
      <c r="M1" s="77"/>
      <c r="N1" s="78"/>
      <c r="O1" s="84"/>
    </row>
    <row r="2" spans="1:38" ht="15" thickBot="1">
      <c r="A2" s="2"/>
      <c r="B2" s="3" t="s">
        <v>3</v>
      </c>
      <c r="C2" s="3" t="s">
        <v>4</v>
      </c>
      <c r="D2" s="4" t="s">
        <v>5</v>
      </c>
      <c r="E2" s="3"/>
      <c r="F2" s="2"/>
      <c r="G2" s="3" t="s">
        <v>3</v>
      </c>
      <c r="H2" s="3" t="s">
        <v>4</v>
      </c>
      <c r="I2" s="4" t="s">
        <v>5</v>
      </c>
      <c r="J2" s="3"/>
      <c r="K2" s="2"/>
      <c r="L2" s="3" t="s">
        <v>3</v>
      </c>
      <c r="M2" s="3" t="s">
        <v>4</v>
      </c>
      <c r="N2" s="4" t="s">
        <v>5</v>
      </c>
      <c r="O2" s="11"/>
      <c r="P2" s="5"/>
      <c r="Q2" s="5"/>
      <c r="R2" s="5"/>
      <c r="S2" s="5"/>
      <c r="V2" s="80" t="s">
        <v>94</v>
      </c>
      <c r="AA2" t="s">
        <v>93</v>
      </c>
      <c r="AD2" s="80"/>
      <c r="AF2" t="s">
        <v>92</v>
      </c>
      <c r="AL2" s="80"/>
    </row>
    <row r="3" spans="1:38" ht="26">
      <c r="A3" s="6" t="s">
        <v>9</v>
      </c>
      <c r="B3" s="7">
        <v>325</v>
      </c>
      <c r="C3" s="7">
        <v>320</v>
      </c>
      <c r="D3" s="8">
        <v>331</v>
      </c>
      <c r="E3" s="83">
        <f>(C3-B3)/B3</f>
        <v>-1.5384615384615385E-2</v>
      </c>
      <c r="F3" s="9" t="s">
        <v>10</v>
      </c>
      <c r="G3" s="5">
        <v>375</v>
      </c>
      <c r="H3" s="5">
        <v>378</v>
      </c>
      <c r="I3" s="10">
        <v>372</v>
      </c>
      <c r="J3" s="83">
        <f>(H3-G3)/G3</f>
        <v>8.0000000000000002E-3</v>
      </c>
      <c r="K3" s="9" t="s">
        <v>11</v>
      </c>
      <c r="L3" s="11">
        <v>325</v>
      </c>
      <c r="M3" s="5">
        <v>321</v>
      </c>
      <c r="N3" s="12">
        <v>313</v>
      </c>
      <c r="O3" s="83"/>
      <c r="P3" s="13"/>
      <c r="Q3" s="54"/>
      <c r="V3" s="19" t="s">
        <v>16</v>
      </c>
      <c r="W3" s="20"/>
      <c r="X3" s="21" t="s">
        <v>17</v>
      </c>
      <c r="Y3" s="21" t="s">
        <v>18</v>
      </c>
      <c r="AA3" s="19" t="s">
        <v>16</v>
      </c>
      <c r="AB3" s="20"/>
      <c r="AC3" s="21" t="s">
        <v>17</v>
      </c>
      <c r="AD3" s="21" t="s">
        <v>18</v>
      </c>
      <c r="AF3" s="19" t="s">
        <v>16</v>
      </c>
      <c r="AG3" s="20"/>
      <c r="AH3" s="21" t="s">
        <v>17</v>
      </c>
      <c r="AI3" s="21" t="s">
        <v>18</v>
      </c>
    </row>
    <row r="4" spans="1:38">
      <c r="A4" s="9" t="s">
        <v>13</v>
      </c>
      <c r="B4" s="11">
        <v>400</v>
      </c>
      <c r="C4" s="11">
        <v>388</v>
      </c>
      <c r="D4" s="10">
        <v>400</v>
      </c>
      <c r="E4" s="83">
        <f>(C4-B4)/B4</f>
        <v>-0.03</v>
      </c>
      <c r="F4" s="9" t="s">
        <v>14</v>
      </c>
      <c r="G4" s="17">
        <v>333.33333333333331</v>
      </c>
      <c r="H4" s="17">
        <v>338.75</v>
      </c>
      <c r="I4" s="18">
        <v>356</v>
      </c>
      <c r="J4" s="83">
        <f>(H4-G4)/G4</f>
        <v>1.6250000000000056E-2</v>
      </c>
      <c r="K4" s="9" t="s">
        <v>15</v>
      </c>
      <c r="L4" s="11">
        <v>392</v>
      </c>
      <c r="M4" s="11">
        <v>392</v>
      </c>
      <c r="N4" s="10">
        <v>396</v>
      </c>
      <c r="O4" s="83"/>
      <c r="P4" s="13"/>
      <c r="Q4" s="54"/>
      <c r="V4" s="23"/>
      <c r="W4" s="24" t="s">
        <v>22</v>
      </c>
      <c r="X4" s="25">
        <v>0.2317091291852319</v>
      </c>
      <c r="Y4" s="25">
        <v>0.25468873963032956</v>
      </c>
      <c r="AA4" s="23"/>
      <c r="AB4" s="24" t="s">
        <v>22</v>
      </c>
      <c r="AC4" s="25">
        <v>5.9798408568310988E-4</v>
      </c>
      <c r="AD4" s="25">
        <v>1.4757988728729111E-3</v>
      </c>
      <c r="AF4" s="23"/>
      <c r="AG4" s="24" t="s">
        <v>22</v>
      </c>
      <c r="AH4" s="25">
        <v>4.5467284825428776E-5</v>
      </c>
      <c r="AI4" s="25">
        <v>8.3131860930525728E-3</v>
      </c>
    </row>
    <row r="5" spans="1:38">
      <c r="A5" s="9" t="s">
        <v>19</v>
      </c>
      <c r="B5" s="11">
        <v>310</v>
      </c>
      <c r="C5" s="11">
        <v>300</v>
      </c>
      <c r="D5" s="10">
        <v>313</v>
      </c>
      <c r="E5" s="83">
        <f>(C5-B5)/B5</f>
        <v>-3.2258064516129031E-2</v>
      </c>
      <c r="F5" s="9" t="s">
        <v>20</v>
      </c>
      <c r="G5" s="17">
        <v>377.5</v>
      </c>
      <c r="H5" s="17">
        <v>382</v>
      </c>
      <c r="I5" s="18">
        <v>388</v>
      </c>
      <c r="J5" s="83">
        <f>(H5-G5)/G5</f>
        <v>1.1920529801324504E-2</v>
      </c>
      <c r="K5" s="9" t="s">
        <v>21</v>
      </c>
      <c r="L5" s="11">
        <v>350</v>
      </c>
      <c r="M5" s="17">
        <v>364.58333333333331</v>
      </c>
      <c r="N5" s="10">
        <v>360</v>
      </c>
      <c r="O5" s="83"/>
      <c r="P5" s="13"/>
      <c r="Q5" s="54"/>
      <c r="V5" s="26"/>
      <c r="W5" s="27" t="s">
        <v>26</v>
      </c>
      <c r="X5" s="28">
        <v>90</v>
      </c>
      <c r="Y5" s="28">
        <v>90</v>
      </c>
      <c r="AA5" s="26"/>
      <c r="AB5" s="27" t="s">
        <v>26</v>
      </c>
      <c r="AC5" s="28">
        <v>90</v>
      </c>
      <c r="AD5" s="28">
        <v>90</v>
      </c>
      <c r="AF5" s="26"/>
      <c r="AG5" s="27" t="s">
        <v>26</v>
      </c>
      <c r="AH5" s="28">
        <v>90</v>
      </c>
      <c r="AI5" s="28">
        <v>90</v>
      </c>
    </row>
    <row r="6" spans="1:38">
      <c r="A6" s="9" t="s">
        <v>23</v>
      </c>
      <c r="B6" s="11">
        <v>400</v>
      </c>
      <c r="C6" s="11">
        <v>383</v>
      </c>
      <c r="D6" s="10">
        <v>400</v>
      </c>
      <c r="E6" s="83">
        <f>(C6-B6)/B6</f>
        <v>-4.2500000000000003E-2</v>
      </c>
      <c r="F6" s="9" t="s">
        <v>24</v>
      </c>
      <c r="G6" s="17">
        <v>350</v>
      </c>
      <c r="H6" s="17">
        <v>354</v>
      </c>
      <c r="I6" s="18">
        <v>375</v>
      </c>
      <c r="J6" s="83">
        <f>(H6-G6)/G6</f>
        <v>1.1428571428571429E-2</v>
      </c>
      <c r="K6" s="9" t="s">
        <v>25</v>
      </c>
      <c r="L6" s="11">
        <v>325</v>
      </c>
      <c r="M6" s="11">
        <v>331</v>
      </c>
      <c r="N6" s="10">
        <v>338</v>
      </c>
      <c r="O6" s="83"/>
      <c r="P6" s="13"/>
      <c r="Q6" s="54"/>
      <c r="R6" s="79"/>
      <c r="V6" s="23"/>
      <c r="W6" s="29" t="s">
        <v>30</v>
      </c>
      <c r="X6" s="30">
        <v>9</v>
      </c>
      <c r="Y6" s="31">
        <v>9</v>
      </c>
      <c r="AA6" s="23"/>
      <c r="AB6" s="29" t="s">
        <v>30</v>
      </c>
      <c r="AC6" s="30">
        <v>10</v>
      </c>
      <c r="AD6" s="31">
        <v>10</v>
      </c>
      <c r="AF6" s="23"/>
      <c r="AG6" s="29" t="s">
        <v>30</v>
      </c>
      <c r="AH6" s="30">
        <v>9</v>
      </c>
      <c r="AI6" s="31">
        <v>9</v>
      </c>
    </row>
    <row r="7" spans="1:38" ht="15" customHeight="1">
      <c r="A7" s="9" t="s">
        <v>27</v>
      </c>
      <c r="B7" s="11">
        <v>363</v>
      </c>
      <c r="C7" s="11">
        <v>350</v>
      </c>
      <c r="D7" s="10">
        <v>367</v>
      </c>
      <c r="E7" s="83">
        <f>(C7-B7)/B7</f>
        <v>-3.5812672176308541E-2</v>
      </c>
      <c r="F7" s="9" t="s">
        <v>28</v>
      </c>
      <c r="G7" s="17">
        <v>353</v>
      </c>
      <c r="H7" s="17">
        <v>361</v>
      </c>
      <c r="I7" s="18">
        <v>379</v>
      </c>
      <c r="J7" s="83">
        <f>(H7-G7)/G7</f>
        <v>2.2662889518413599E-2</v>
      </c>
      <c r="K7" s="9" t="s">
        <v>29</v>
      </c>
      <c r="L7" s="11">
        <v>359</v>
      </c>
      <c r="M7" s="11">
        <v>370</v>
      </c>
      <c r="N7" s="10">
        <v>380</v>
      </c>
      <c r="O7" s="83"/>
      <c r="P7" s="13"/>
      <c r="Q7" s="54"/>
      <c r="V7" s="23"/>
      <c r="W7" s="32" t="s">
        <v>34</v>
      </c>
      <c r="X7" s="33">
        <v>0.8876639868052365</v>
      </c>
      <c r="Y7" s="33">
        <v>1.3239111796110876</v>
      </c>
      <c r="AA7" s="23"/>
      <c r="AB7" s="32" t="s">
        <v>34</v>
      </c>
      <c r="AC7" s="33">
        <v>1.6756719654430441</v>
      </c>
      <c r="AD7" s="33">
        <v>3.9381866779232269</v>
      </c>
      <c r="AF7" s="23"/>
      <c r="AG7" s="32" t="s">
        <v>34</v>
      </c>
      <c r="AH7" s="33">
        <v>-2.4801236853768955</v>
      </c>
      <c r="AI7" s="33">
        <v>1.4304221259105958</v>
      </c>
    </row>
    <row r="8" spans="1:38">
      <c r="A8" s="9" t="s">
        <v>31</v>
      </c>
      <c r="B8" s="11">
        <v>389</v>
      </c>
      <c r="C8" s="11">
        <v>381</v>
      </c>
      <c r="D8" s="10">
        <v>393</v>
      </c>
      <c r="E8" s="83">
        <f>(C8-B8)/B8</f>
        <v>-2.056555269922879E-2</v>
      </c>
      <c r="F8" s="9" t="s">
        <v>32</v>
      </c>
      <c r="G8" s="17">
        <v>325</v>
      </c>
      <c r="H8" s="17">
        <v>329</v>
      </c>
      <c r="I8" s="18">
        <v>330</v>
      </c>
      <c r="J8" s="83">
        <f>(H8-G8)/G8</f>
        <v>1.2307692307692308E-2</v>
      </c>
      <c r="K8" s="9" t="s">
        <v>33</v>
      </c>
      <c r="L8" s="11">
        <v>342</v>
      </c>
      <c r="M8" s="11">
        <v>350</v>
      </c>
      <c r="N8" s="10">
        <v>356</v>
      </c>
      <c r="O8" s="83"/>
      <c r="P8" s="13"/>
      <c r="Q8" s="54"/>
      <c r="V8" s="74" t="s">
        <v>38</v>
      </c>
      <c r="W8" s="34" t="s">
        <v>39</v>
      </c>
      <c r="X8" s="35">
        <v>-0.37868893727134889</v>
      </c>
      <c r="Y8" s="35">
        <v>-0.6642337852890563</v>
      </c>
      <c r="AA8" s="74" t="s">
        <v>38</v>
      </c>
      <c r="AB8" s="34" t="s">
        <v>39</v>
      </c>
      <c r="AC8" s="35">
        <v>1.056101703419813</v>
      </c>
      <c r="AD8" s="35">
        <v>2.2734577470031638</v>
      </c>
      <c r="AF8" s="74" t="s">
        <v>38</v>
      </c>
      <c r="AG8" s="34" t="s">
        <v>39</v>
      </c>
      <c r="AH8" s="35">
        <v>-3.0928810934413207</v>
      </c>
      <c r="AI8" s="35">
        <v>0.64883700400422128</v>
      </c>
    </row>
    <row r="9" spans="1:38">
      <c r="A9" s="9" t="s">
        <v>35</v>
      </c>
      <c r="B9" s="11">
        <v>346</v>
      </c>
      <c r="C9" s="11">
        <v>341</v>
      </c>
      <c r="D9" s="10">
        <v>350</v>
      </c>
      <c r="E9" s="83">
        <f>(C9-B9)/B9</f>
        <v>-1.4450867052023121E-2</v>
      </c>
      <c r="F9" s="9" t="s">
        <v>36</v>
      </c>
      <c r="G9" s="17">
        <v>379</v>
      </c>
      <c r="H9" s="17">
        <v>380.41666666666669</v>
      </c>
      <c r="I9" s="18">
        <v>384</v>
      </c>
      <c r="J9" s="83">
        <f>(H9-G9)/G9</f>
        <v>3.7379067722076139E-3</v>
      </c>
      <c r="K9" s="9" t="s">
        <v>37</v>
      </c>
      <c r="L9" s="11">
        <v>404</v>
      </c>
      <c r="M9" s="11">
        <v>400</v>
      </c>
      <c r="N9" s="10">
        <v>400</v>
      </c>
      <c r="O9" s="83"/>
      <c r="P9" s="13"/>
      <c r="Q9" s="54"/>
      <c r="S9" t="s">
        <v>78</v>
      </c>
      <c r="T9" s="79" t="e">
        <f>AVERAGE(P3:P12)*0.3</f>
        <v>#DIV/0!</v>
      </c>
      <c r="V9" s="75"/>
      <c r="W9" s="36" t="s">
        <v>43</v>
      </c>
      <c r="X9" s="37">
        <v>2.1701143674522001</v>
      </c>
      <c r="Y9" s="38">
        <v>3.3518476571967426</v>
      </c>
      <c r="AA9" s="75"/>
      <c r="AB9" s="36" t="s">
        <v>43</v>
      </c>
      <c r="AC9" s="37">
        <v>2.2990407839425018</v>
      </c>
      <c r="AD9" s="38">
        <v>5.6300127900132111</v>
      </c>
      <c r="AF9" s="75"/>
      <c r="AG9" s="36" t="s">
        <v>43</v>
      </c>
      <c r="AH9" s="37">
        <v>-1.8634917256244563</v>
      </c>
      <c r="AI9" s="38">
        <v>2.2180766205088815</v>
      </c>
    </row>
    <row r="10" spans="1:38" ht="15" customHeight="1">
      <c r="A10" s="9" t="s">
        <v>40</v>
      </c>
      <c r="B10" s="11">
        <v>425</v>
      </c>
      <c r="C10" s="11">
        <v>420</v>
      </c>
      <c r="D10" s="10">
        <v>428</v>
      </c>
      <c r="E10" s="83">
        <f>(C10-B10)/B10</f>
        <v>-1.1764705882352941E-2</v>
      </c>
      <c r="F10" s="9" t="s">
        <v>41</v>
      </c>
      <c r="G10" s="17">
        <v>408</v>
      </c>
      <c r="H10" s="17">
        <v>425</v>
      </c>
      <c r="I10" s="18">
        <v>427</v>
      </c>
      <c r="J10" s="83">
        <f>(H10-G10)/G10</f>
        <v>4.1666666666666664E-2</v>
      </c>
      <c r="K10" s="9" t="s">
        <v>42</v>
      </c>
      <c r="L10" s="11">
        <v>335</v>
      </c>
      <c r="M10" s="11">
        <v>345</v>
      </c>
      <c r="N10" s="10">
        <v>350</v>
      </c>
      <c r="O10" s="83"/>
      <c r="P10" s="13"/>
      <c r="Q10" s="54"/>
      <c r="S10" t="s">
        <v>77</v>
      </c>
      <c r="T10" s="79" t="e">
        <f>AVERAGE(P3:P12)*0.9</f>
        <v>#DIV/0!</v>
      </c>
      <c r="V10" s="40"/>
      <c r="W10" s="41" t="s">
        <v>47</v>
      </c>
      <c r="X10" s="42">
        <v>1.2711666917123949</v>
      </c>
      <c r="Y10" s="42">
        <v>2.0014392002603074</v>
      </c>
      <c r="AA10" s="40"/>
      <c r="AB10" s="41" t="s">
        <v>47</v>
      </c>
      <c r="AC10" s="42">
        <v>0.61309535157172945</v>
      </c>
      <c r="AD10" s="42">
        <v>1.6277233288016504</v>
      </c>
      <c r="AF10" s="40"/>
      <c r="AG10" s="41" t="s">
        <v>47</v>
      </c>
      <c r="AH10" s="42">
        <v>0.63231413231392253</v>
      </c>
      <c r="AI10" s="42">
        <v>0.77654660021084965</v>
      </c>
    </row>
    <row r="11" spans="1:38">
      <c r="A11" s="9" t="s">
        <v>44</v>
      </c>
      <c r="B11" s="11">
        <v>389</v>
      </c>
      <c r="C11" s="11">
        <v>383</v>
      </c>
      <c r="D11" s="10">
        <v>405</v>
      </c>
      <c r="E11" s="83">
        <f>(C11-B11)/B11</f>
        <v>-1.5424164524421594E-2</v>
      </c>
      <c r="F11" s="9" t="s">
        <v>45</v>
      </c>
      <c r="G11" s="17">
        <v>327</v>
      </c>
      <c r="H11" s="17">
        <v>337.08333333333331</v>
      </c>
      <c r="I11" s="18">
        <v>355</v>
      </c>
      <c r="J11" s="83">
        <f>(H11-G11)/G11</f>
        <v>3.0835881753312887E-2</v>
      </c>
      <c r="K11" s="9" t="s">
        <v>46</v>
      </c>
      <c r="L11" s="39">
        <v>364</v>
      </c>
      <c r="M11" s="39">
        <v>359</v>
      </c>
      <c r="N11" s="12">
        <v>350</v>
      </c>
      <c r="O11" s="83"/>
      <c r="P11" s="13"/>
      <c r="Q11" s="54"/>
      <c r="S11" t="s">
        <v>76</v>
      </c>
      <c r="T11" s="79" t="e">
        <f>AVERAGE(P3:P12)*1.6</f>
        <v>#DIV/0!</v>
      </c>
      <c r="V11" s="68" t="s">
        <v>51</v>
      </c>
      <c r="W11" s="43" t="s">
        <v>52</v>
      </c>
      <c r="X11" s="44">
        <v>0.6</v>
      </c>
      <c r="Y11" s="44">
        <v>0.6</v>
      </c>
      <c r="AA11" s="68" t="s">
        <v>51</v>
      </c>
      <c r="AB11" s="43" t="s">
        <v>52</v>
      </c>
      <c r="AC11" s="44">
        <v>0.6</v>
      </c>
      <c r="AD11" s="44">
        <v>0.6</v>
      </c>
      <c r="AF11" s="68" t="s">
        <v>51</v>
      </c>
      <c r="AG11" s="43" t="s">
        <v>52</v>
      </c>
      <c r="AH11" s="44">
        <v>0.6</v>
      </c>
      <c r="AI11" s="44">
        <v>0.6</v>
      </c>
    </row>
    <row r="12" spans="1:38" ht="15" customHeight="1">
      <c r="A12" s="9" t="s">
        <v>48</v>
      </c>
      <c r="B12" s="11">
        <v>375</v>
      </c>
      <c r="C12" s="11">
        <v>364</v>
      </c>
      <c r="D12" s="10">
        <v>388</v>
      </c>
      <c r="E12" s="83">
        <f>(C12-B12)/B12</f>
        <v>-2.9333333333333333E-2</v>
      </c>
      <c r="F12" s="9" t="s">
        <v>49</v>
      </c>
      <c r="G12" s="17">
        <v>377.5</v>
      </c>
      <c r="H12" s="17">
        <v>385.20833333333331</v>
      </c>
      <c r="I12" s="18">
        <v>385</v>
      </c>
      <c r="J12" s="83">
        <f>(H12-G12)/G12</f>
        <v>2.041942604856507E-2</v>
      </c>
      <c r="K12" s="9" t="s">
        <v>50</v>
      </c>
      <c r="L12" s="11">
        <v>350</v>
      </c>
      <c r="M12" s="11">
        <v>344</v>
      </c>
      <c r="N12" s="10">
        <v>350</v>
      </c>
      <c r="O12" s="83"/>
      <c r="P12" s="13"/>
      <c r="Q12" s="54"/>
      <c r="S12" t="s">
        <v>75</v>
      </c>
      <c r="T12" s="79" t="e">
        <f>AVERAGE(P3:P12)*2.5</f>
        <v>#DIV/0!</v>
      </c>
      <c r="V12" s="69"/>
      <c r="W12" s="45" t="s">
        <v>54</v>
      </c>
      <c r="X12" s="44">
        <v>-0.59642147117295963</v>
      </c>
      <c r="Y12" s="44">
        <v>-0.59642147117295963</v>
      </c>
      <c r="AA12" s="69"/>
      <c r="AB12" s="45" t="s">
        <v>54</v>
      </c>
      <c r="AC12" s="44">
        <v>-0.59642147117295963</v>
      </c>
      <c r="AD12" s="44">
        <v>-0.59642147117295963</v>
      </c>
      <c r="AF12" s="69"/>
      <c r="AG12" s="45" t="s">
        <v>54</v>
      </c>
      <c r="AH12" s="44">
        <v>-0.59642147117295963</v>
      </c>
      <c r="AI12" s="44">
        <v>-0.59642147117295963</v>
      </c>
    </row>
    <row r="13" spans="1:38" ht="15" thickBot="1">
      <c r="A13" s="2"/>
      <c r="B13" s="3"/>
      <c r="C13" s="3"/>
      <c r="D13" s="4"/>
      <c r="F13" s="9" t="s">
        <v>53</v>
      </c>
      <c r="G13" s="17">
        <v>327.08333333333331</v>
      </c>
      <c r="H13" s="17">
        <v>328.95833333333331</v>
      </c>
      <c r="I13" s="18">
        <v>335</v>
      </c>
      <c r="J13" s="83">
        <f>(H13-G13)/G13</f>
        <v>5.7324840764331215E-3</v>
      </c>
      <c r="K13" s="9"/>
      <c r="L13" s="11"/>
      <c r="M13" s="11"/>
      <c r="N13" s="10"/>
      <c r="O13" s="11"/>
      <c r="S13" t="s">
        <v>74</v>
      </c>
      <c r="T13" s="79" t="e">
        <f>AVERAGE(P3:P12)*4</f>
        <v>#DIV/0!</v>
      </c>
      <c r="V13" s="70" t="s">
        <v>56</v>
      </c>
      <c r="W13" s="62" t="s">
        <v>57</v>
      </c>
      <c r="X13" s="50">
        <v>65.585145440196456</v>
      </c>
      <c r="Y13" s="50">
        <v>73.810773112621888</v>
      </c>
      <c r="AA13" s="70" t="s">
        <v>56</v>
      </c>
      <c r="AB13" s="62" t="s">
        <v>57</v>
      </c>
      <c r="AC13" s="50">
        <v>99.486708820729092</v>
      </c>
      <c r="AD13" s="50">
        <v>99.782139165759745</v>
      </c>
      <c r="AF13" s="70" t="s">
        <v>56</v>
      </c>
      <c r="AG13" s="62" t="s">
        <v>57</v>
      </c>
      <c r="AH13" s="50">
        <v>4.1042828911643138E-4</v>
      </c>
      <c r="AI13" s="50">
        <v>95.839163246448706</v>
      </c>
    </row>
    <row r="14" spans="1:38">
      <c r="A14" s="46" t="s">
        <v>55</v>
      </c>
      <c r="B14" s="47">
        <f>AVERAGE(B3:B12)</f>
        <v>372.2</v>
      </c>
      <c r="C14" s="47">
        <f>AVERAGE(C3:C12)</f>
        <v>363</v>
      </c>
      <c r="D14" s="48">
        <f>AVERAGE(D3:D12)</f>
        <v>377.5</v>
      </c>
      <c r="E14" s="7"/>
      <c r="F14" s="6"/>
      <c r="G14" s="47">
        <f>AVERAGE(G3:G13)</f>
        <v>357.49242424242425</v>
      </c>
      <c r="H14" s="47">
        <f>AVERAGE(H3:H13)</f>
        <v>363.58333333333337</v>
      </c>
      <c r="I14" s="48">
        <f>AVERAGE(I3:I13)</f>
        <v>371.45454545454544</v>
      </c>
      <c r="J14" s="7"/>
      <c r="K14" s="6"/>
      <c r="L14" s="47">
        <f>AVERAGE(L3:L12)</f>
        <v>354.6</v>
      </c>
      <c r="M14" s="47">
        <f>AVERAGE(M3:M12)</f>
        <v>357.6583333333333</v>
      </c>
      <c r="N14" s="48">
        <f>AVERAGE(N3:N12)</f>
        <v>359.3</v>
      </c>
      <c r="O14" s="81"/>
      <c r="P14" s="49"/>
      <c r="Q14" s="82"/>
      <c r="T14" s="79"/>
      <c r="V14" s="71"/>
      <c r="W14" s="63"/>
      <c r="X14" s="55" t="s">
        <v>60</v>
      </c>
      <c r="Y14" s="55" t="s">
        <v>60</v>
      </c>
      <c r="AA14" s="71"/>
      <c r="AB14" s="63"/>
      <c r="AC14" s="55" t="s">
        <v>61</v>
      </c>
      <c r="AD14" s="55" t="s">
        <v>63</v>
      </c>
      <c r="AF14" s="71"/>
      <c r="AG14" s="63"/>
      <c r="AH14" s="55" t="s">
        <v>66</v>
      </c>
      <c r="AI14" s="55" t="s">
        <v>61</v>
      </c>
    </row>
    <row r="15" spans="1:38" ht="15" thickBot="1">
      <c r="A15" s="51" t="s">
        <v>58</v>
      </c>
      <c r="B15" s="52">
        <f>STDEV(B3:B12)</f>
        <v>36.168740339937031</v>
      </c>
      <c r="C15" s="52">
        <f>STDEV(C3:C12)</f>
        <v>35.699361961307439</v>
      </c>
      <c r="D15" s="53">
        <f>STDEV(D3:D12)</f>
        <v>36.298913359921826</v>
      </c>
      <c r="E15" s="3"/>
      <c r="F15" s="2"/>
      <c r="G15" s="52">
        <f>STDEV(G3:G13)</f>
        <v>27.732563454495008</v>
      </c>
      <c r="H15" s="52">
        <f>STDEV(H3:H13)</f>
        <v>29.803319399392436</v>
      </c>
      <c r="I15" s="53">
        <f>STDEV(I3:I13)</f>
        <v>27.067928019571969</v>
      </c>
      <c r="J15" s="3"/>
      <c r="K15" s="2"/>
      <c r="L15" s="52">
        <f>STDEV(L3:L12)</f>
        <v>26.424735886412495</v>
      </c>
      <c r="M15" s="52">
        <f>STDEV(M3:M12)</f>
        <v>25.02037595566825</v>
      </c>
      <c r="N15" s="53">
        <f>STDEV(N3:N12)</f>
        <v>26.457723090075635</v>
      </c>
      <c r="O15" s="81"/>
      <c r="Q15" s="54"/>
      <c r="V15" s="71"/>
      <c r="W15" s="64" t="s">
        <v>64</v>
      </c>
      <c r="X15" s="50">
        <v>31.416138861846878</v>
      </c>
      <c r="Y15" s="50">
        <v>20.663782881897042</v>
      </c>
      <c r="AA15" s="71"/>
      <c r="AB15" s="64" t="s">
        <v>64</v>
      </c>
      <c r="AC15" s="50">
        <v>0.51061409263741298</v>
      </c>
      <c r="AD15" s="50">
        <v>0.19128631782719591</v>
      </c>
      <c r="AF15" s="71"/>
      <c r="AG15" s="64" t="s">
        <v>64</v>
      </c>
      <c r="AH15" s="50">
        <v>1.7093989919501951E-2</v>
      </c>
      <c r="AI15" s="50">
        <v>4.1110051899790561</v>
      </c>
    </row>
    <row r="16" spans="1:38" ht="15" customHeight="1">
      <c r="A16" s="6" t="s">
        <v>9</v>
      </c>
      <c r="B16" s="7">
        <f>B3-B3</f>
        <v>0</v>
      </c>
      <c r="C16" s="7">
        <f>C3-B3</f>
        <v>-5</v>
      </c>
      <c r="D16" s="8">
        <f>D3-B3</f>
        <v>6</v>
      </c>
      <c r="F16" s="9" t="s">
        <v>10</v>
      </c>
      <c r="G16" s="56">
        <f>G3-G3</f>
        <v>0</v>
      </c>
      <c r="H16" s="56">
        <f>H3-G3</f>
        <v>3</v>
      </c>
      <c r="I16" s="57">
        <f>I3-G3</f>
        <v>-3</v>
      </c>
      <c r="K16" s="9" t="s">
        <v>11</v>
      </c>
      <c r="L16" s="7">
        <f>L3-L3</f>
        <v>0</v>
      </c>
      <c r="M16" s="7">
        <f>M3-L3</f>
        <v>-4</v>
      </c>
      <c r="N16" s="8">
        <f>N3-L3</f>
        <v>-12</v>
      </c>
      <c r="O16" s="11"/>
      <c r="V16" s="71"/>
      <c r="W16" s="65"/>
      <c r="X16" s="55" t="s">
        <v>60</v>
      </c>
      <c r="Y16" s="55" t="s">
        <v>62</v>
      </c>
      <c r="AA16" s="71"/>
      <c r="AB16" s="65"/>
      <c r="AC16" s="55" t="s">
        <v>65</v>
      </c>
      <c r="AD16" s="55" t="s">
        <v>66</v>
      </c>
      <c r="AF16" s="71"/>
      <c r="AG16" s="65"/>
      <c r="AH16" s="55" t="s">
        <v>66</v>
      </c>
      <c r="AI16" s="55" t="s">
        <v>65</v>
      </c>
    </row>
    <row r="17" spans="1:38">
      <c r="A17" s="9" t="s">
        <v>13</v>
      </c>
      <c r="B17" s="11">
        <f>B4-B4</f>
        <v>0</v>
      </c>
      <c r="C17" s="11">
        <f>C4-B4</f>
        <v>-12</v>
      </c>
      <c r="D17" s="10">
        <f>D4-B4</f>
        <v>0</v>
      </c>
      <c r="F17" s="9" t="s">
        <v>14</v>
      </c>
      <c r="G17" s="17">
        <f>G4-G4</f>
        <v>0</v>
      </c>
      <c r="H17" s="17">
        <f>H4-G4</f>
        <v>5.4166666666666856</v>
      </c>
      <c r="I17" s="18">
        <f>I4-G4</f>
        <v>22.666666666666686</v>
      </c>
      <c r="K17" s="9" t="s">
        <v>15</v>
      </c>
      <c r="L17" s="11">
        <f>L4-L4</f>
        <v>0</v>
      </c>
      <c r="M17" s="11">
        <f>M4-L4</f>
        <v>0</v>
      </c>
      <c r="N17" s="10">
        <f>N4-L4</f>
        <v>4</v>
      </c>
      <c r="O17" s="11"/>
      <c r="V17" s="71"/>
      <c r="W17" s="66" t="s">
        <v>67</v>
      </c>
      <c r="X17" s="50">
        <v>2.9987156979566656</v>
      </c>
      <c r="Y17" s="50">
        <v>5.5254440054810718</v>
      </c>
      <c r="AA17" s="71"/>
      <c r="AB17" s="66" t="s">
        <v>67</v>
      </c>
      <c r="AC17" s="50">
        <v>2.6770866334951153E-3</v>
      </c>
      <c r="AD17" s="50">
        <v>2.6574516413059589E-2</v>
      </c>
      <c r="AF17" s="71"/>
      <c r="AG17" s="66" t="s">
        <v>67</v>
      </c>
      <c r="AH17" s="50">
        <v>99.982495581791383</v>
      </c>
      <c r="AI17" s="50">
        <v>4.983156357223769E-2</v>
      </c>
    </row>
    <row r="18" spans="1:38" ht="23.25" customHeight="1">
      <c r="A18" s="9" t="s">
        <v>19</v>
      </c>
      <c r="B18" s="11">
        <f>B5-B5</f>
        <v>0</v>
      </c>
      <c r="C18" s="11">
        <f>C5-B5</f>
        <v>-10</v>
      </c>
      <c r="D18" s="10">
        <f>D5-B5</f>
        <v>3</v>
      </c>
      <c r="F18" s="9" t="s">
        <v>20</v>
      </c>
      <c r="G18" s="17">
        <f>G5-G5</f>
        <v>0</v>
      </c>
      <c r="H18" s="17">
        <f>H5-G5</f>
        <v>4.5</v>
      </c>
      <c r="I18" s="18">
        <f>I5-G5</f>
        <v>10.5</v>
      </c>
      <c r="K18" s="9" t="s">
        <v>21</v>
      </c>
      <c r="L18" s="11">
        <f>L5-L5</f>
        <v>0</v>
      </c>
      <c r="M18" s="17">
        <f>M5-L5</f>
        <v>14.583333333333314</v>
      </c>
      <c r="N18" s="10">
        <f>N5-L5</f>
        <v>10</v>
      </c>
      <c r="O18" s="11"/>
      <c r="V18" s="71"/>
      <c r="W18" s="67"/>
      <c r="X18" s="55" t="s">
        <v>65</v>
      </c>
      <c r="Y18" s="55" t="s">
        <v>62</v>
      </c>
      <c r="AA18" s="71"/>
      <c r="AB18" s="67"/>
      <c r="AC18" s="55" t="s">
        <v>66</v>
      </c>
      <c r="AD18" s="55" t="s">
        <v>66</v>
      </c>
      <c r="AF18" s="71"/>
      <c r="AG18" s="67"/>
      <c r="AH18" s="55" t="s">
        <v>63</v>
      </c>
      <c r="AI18" s="55" t="s">
        <v>66</v>
      </c>
    </row>
    <row r="19" spans="1:38" ht="23.25" customHeight="1">
      <c r="A19" s="9" t="s">
        <v>23</v>
      </c>
      <c r="B19" s="11">
        <f>B6-B6</f>
        <v>0</v>
      </c>
      <c r="C19" s="11">
        <f>C6-B6</f>
        <v>-17</v>
      </c>
      <c r="D19" s="10">
        <f>D6-B6</f>
        <v>0</v>
      </c>
      <c r="F19" s="9" t="s">
        <v>24</v>
      </c>
      <c r="G19" s="17">
        <f>G6-G6</f>
        <v>0</v>
      </c>
      <c r="H19" s="17">
        <f>H6-G6</f>
        <v>4</v>
      </c>
      <c r="I19" s="18">
        <f>I6-G6</f>
        <v>25</v>
      </c>
      <c r="K19" s="9" t="s">
        <v>25</v>
      </c>
      <c r="L19" s="11">
        <f>L6-L6</f>
        <v>0</v>
      </c>
      <c r="M19" s="11">
        <f>M6-L6</f>
        <v>6</v>
      </c>
      <c r="N19" s="10">
        <f>N6-L6</f>
        <v>13</v>
      </c>
      <c r="O19" s="11"/>
      <c r="P19" s="16"/>
    </row>
    <row r="20" spans="1:38" ht="15" customHeight="1">
      <c r="A20" s="9" t="s">
        <v>27</v>
      </c>
      <c r="B20" s="11">
        <f>B7-B7</f>
        <v>0</v>
      </c>
      <c r="C20" s="11">
        <f>C7-B7</f>
        <v>-13</v>
      </c>
      <c r="D20" s="10">
        <f>D7-B7</f>
        <v>4</v>
      </c>
      <c r="F20" s="9" t="s">
        <v>28</v>
      </c>
      <c r="G20" s="17">
        <f>G7-G7</f>
        <v>0</v>
      </c>
      <c r="H20" s="17">
        <f>H7-G7</f>
        <v>8</v>
      </c>
      <c r="I20" s="18">
        <f>I7-G7</f>
        <v>26</v>
      </c>
      <c r="K20" s="9" t="s">
        <v>29</v>
      </c>
      <c r="L20" s="11">
        <f>L7-L7</f>
        <v>0</v>
      </c>
      <c r="M20" s="11">
        <f>M7-L7</f>
        <v>11</v>
      </c>
      <c r="N20" s="10">
        <f>N7-L7</f>
        <v>21</v>
      </c>
      <c r="O20" s="11"/>
      <c r="P20" s="16"/>
      <c r="X20" t="s">
        <v>91</v>
      </c>
      <c r="Y20" t="s">
        <v>91</v>
      </c>
      <c r="AB20" t="s">
        <v>88</v>
      </c>
      <c r="AC20" t="s">
        <v>90</v>
      </c>
      <c r="AD20" t="s">
        <v>86</v>
      </c>
      <c r="AF20" t="s">
        <v>89</v>
      </c>
      <c r="AG20" t="s">
        <v>86</v>
      </c>
      <c r="AH20" t="s">
        <v>88</v>
      </c>
      <c r="AI20" t="s">
        <v>64</v>
      </c>
    </row>
    <row r="21" spans="1:38" ht="23.25" customHeight="1">
      <c r="A21" s="9" t="s">
        <v>31</v>
      </c>
      <c r="B21" s="11">
        <f>B8-B8</f>
        <v>0</v>
      </c>
      <c r="C21" s="11">
        <f>C8-B8</f>
        <v>-8</v>
      </c>
      <c r="D21" s="10">
        <f>D8-B8</f>
        <v>4</v>
      </c>
      <c r="F21" s="9" t="s">
        <v>32</v>
      </c>
      <c r="G21" s="17">
        <f>G8-G8</f>
        <v>0</v>
      </c>
      <c r="H21" s="17">
        <f>H8-G8</f>
        <v>4</v>
      </c>
      <c r="I21" s="18">
        <f>I8-G8</f>
        <v>5</v>
      </c>
      <c r="K21" s="9" t="s">
        <v>33</v>
      </c>
      <c r="L21" s="11">
        <f>L8-L8</f>
        <v>0</v>
      </c>
      <c r="M21" s="11">
        <f>M8-L8</f>
        <v>8</v>
      </c>
      <c r="N21" s="10">
        <f>N8-L8</f>
        <v>14</v>
      </c>
      <c r="O21" s="11"/>
      <c r="P21" s="16"/>
      <c r="AC21" t="s">
        <v>86</v>
      </c>
      <c r="AD21" t="s">
        <v>87</v>
      </c>
      <c r="AI21" t="s">
        <v>86</v>
      </c>
    </row>
    <row r="22" spans="1:38">
      <c r="A22" s="9" t="s">
        <v>35</v>
      </c>
      <c r="B22" s="11">
        <f>B9-B9</f>
        <v>0</v>
      </c>
      <c r="C22" s="11">
        <f>C9-B9</f>
        <v>-5</v>
      </c>
      <c r="D22" s="10">
        <f>D9-B9</f>
        <v>4</v>
      </c>
      <c r="F22" s="9" t="s">
        <v>36</v>
      </c>
      <c r="G22" s="17">
        <f>G9-G9</f>
        <v>0</v>
      </c>
      <c r="H22" s="17">
        <f>H9-G9</f>
        <v>1.4166666666666856</v>
      </c>
      <c r="I22" s="18">
        <f>I9-G9</f>
        <v>5</v>
      </c>
      <c r="K22" s="9" t="s">
        <v>37</v>
      </c>
      <c r="L22" s="11">
        <f>L9-L9</f>
        <v>0</v>
      </c>
      <c r="M22" s="11">
        <f>M9-L9</f>
        <v>-4</v>
      </c>
      <c r="N22" s="10">
        <f>N9-L9</f>
        <v>-4</v>
      </c>
      <c r="O22" s="11"/>
      <c r="P22" s="16"/>
    </row>
    <row r="23" spans="1:38">
      <c r="A23" s="9" t="s">
        <v>40</v>
      </c>
      <c r="B23" s="11">
        <f>B10-B10</f>
        <v>0</v>
      </c>
      <c r="C23" s="11">
        <f>C10-B10</f>
        <v>-5</v>
      </c>
      <c r="D23" s="10">
        <f>D10-B10</f>
        <v>3</v>
      </c>
      <c r="F23" s="9" t="s">
        <v>41</v>
      </c>
      <c r="G23" s="17">
        <f>G10-G10</f>
        <v>0</v>
      </c>
      <c r="H23" s="17">
        <f>H10-G10</f>
        <v>17</v>
      </c>
      <c r="I23" s="18">
        <f>I10-G10</f>
        <v>19</v>
      </c>
      <c r="K23" s="9" t="s">
        <v>42</v>
      </c>
      <c r="L23" s="11">
        <f>L10-L10</f>
        <v>0</v>
      </c>
      <c r="M23" s="11">
        <f>M10-L10</f>
        <v>10</v>
      </c>
      <c r="N23" s="10">
        <f>N10-L10</f>
        <v>15</v>
      </c>
      <c r="O23" s="11"/>
    </row>
    <row r="24" spans="1:38" ht="15" customHeight="1">
      <c r="A24" s="9" t="s">
        <v>44</v>
      </c>
      <c r="B24" s="11">
        <f>B11-B11</f>
        <v>0</v>
      </c>
      <c r="C24" s="11">
        <f>C11-B11</f>
        <v>-6</v>
      </c>
      <c r="D24" s="10">
        <f>D11-B11</f>
        <v>16</v>
      </c>
      <c r="F24" s="9" t="s">
        <v>45</v>
      </c>
      <c r="G24" s="17">
        <f>G11-G11</f>
        <v>0</v>
      </c>
      <c r="H24" s="17">
        <f>H11-G11</f>
        <v>10.083333333333314</v>
      </c>
      <c r="I24" s="18">
        <f>I11-G11</f>
        <v>28</v>
      </c>
      <c r="K24" s="9" t="s">
        <v>46</v>
      </c>
      <c r="L24" s="11">
        <f>L11-L11</f>
        <v>0</v>
      </c>
      <c r="M24" s="11">
        <f>M11-L11</f>
        <v>-5</v>
      </c>
      <c r="N24" s="10">
        <f>N11-L11</f>
        <v>-14</v>
      </c>
      <c r="O24" s="11"/>
    </row>
    <row r="25" spans="1:38">
      <c r="A25" s="9" t="s">
        <v>48</v>
      </c>
      <c r="B25" s="11">
        <f>B12-B12</f>
        <v>0</v>
      </c>
      <c r="C25" s="11">
        <f>C12-B12</f>
        <v>-11</v>
      </c>
      <c r="D25" s="10">
        <f>D12-B12</f>
        <v>13</v>
      </c>
      <c r="F25" s="9" t="s">
        <v>49</v>
      </c>
      <c r="G25" s="17">
        <f>G12-G12</f>
        <v>0</v>
      </c>
      <c r="H25" s="17">
        <f>H12-G12</f>
        <v>7.7083333333333144</v>
      </c>
      <c r="I25" s="18">
        <f>I12-G12</f>
        <v>7.5</v>
      </c>
      <c r="K25" s="9" t="s">
        <v>50</v>
      </c>
      <c r="L25" s="11">
        <f>L12-L12</f>
        <v>0</v>
      </c>
      <c r="M25" s="11">
        <f>M12-L12</f>
        <v>-6</v>
      </c>
      <c r="N25" s="10">
        <f>N12-L12</f>
        <v>0</v>
      </c>
      <c r="O25" s="11"/>
    </row>
    <row r="26" spans="1:38" ht="15" thickBot="1">
      <c r="A26" s="2"/>
      <c r="B26" s="3"/>
      <c r="C26" s="3"/>
      <c r="D26" s="4"/>
      <c r="F26" s="9" t="s">
        <v>53</v>
      </c>
      <c r="G26" s="17">
        <f>G13-G13</f>
        <v>0</v>
      </c>
      <c r="H26" s="17">
        <f>H13-G13</f>
        <v>1.875</v>
      </c>
      <c r="I26" s="18">
        <f>I13-G13</f>
        <v>7.9166666666666856</v>
      </c>
      <c r="K26" s="9"/>
      <c r="L26" s="11"/>
      <c r="M26" s="11"/>
      <c r="N26" s="10"/>
      <c r="O26" s="11"/>
    </row>
    <row r="27" spans="1:38">
      <c r="A27" s="46" t="s">
        <v>55</v>
      </c>
      <c r="B27" s="47">
        <f>AVERAGE(B16:B25)</f>
        <v>0</v>
      </c>
      <c r="C27" s="47">
        <f>AVERAGE(C16:C25)</f>
        <v>-9.1999999999999993</v>
      </c>
      <c r="D27" s="48">
        <f>AVERAGE(D16:D25)</f>
        <v>5.3</v>
      </c>
      <c r="E27" s="7"/>
      <c r="F27" s="6"/>
      <c r="G27" s="47">
        <f>AVERAGE(G16:G26)</f>
        <v>0</v>
      </c>
      <c r="H27" s="47">
        <f>AVERAGE(H16:H26)</f>
        <v>6.0909090909090908</v>
      </c>
      <c r="I27" s="48">
        <f>AVERAGE(I16:I26)</f>
        <v>13.962121212121216</v>
      </c>
      <c r="J27" s="7"/>
      <c r="K27" s="6"/>
      <c r="L27" s="47">
        <f>AVERAGE(L16:L25)</f>
        <v>0</v>
      </c>
      <c r="M27" s="47">
        <f>AVERAGE(M16:M25)</f>
        <v>3.0583333333333313</v>
      </c>
      <c r="N27" s="48">
        <f>AVERAGE(N16:N25)</f>
        <v>4.7</v>
      </c>
      <c r="O27" s="81"/>
      <c r="S27" t="s">
        <v>85</v>
      </c>
      <c r="T27" t="s">
        <v>84</v>
      </c>
    </row>
    <row r="28" spans="1:38" ht="15" thickBot="1">
      <c r="A28" s="51" t="s">
        <v>58</v>
      </c>
      <c r="B28" s="52">
        <f>STDEV(B16:B25)</f>
        <v>0</v>
      </c>
      <c r="C28" s="52">
        <f>STDEV(C16:C25)</f>
        <v>4.1041983924323695</v>
      </c>
      <c r="D28" s="53">
        <f>STDEV(D16:D25)</f>
        <v>5.2291915670057882</v>
      </c>
      <c r="E28" s="3"/>
      <c r="F28" s="2"/>
      <c r="G28" s="52">
        <f>STDEV(G16:G26)</f>
        <v>0</v>
      </c>
      <c r="H28" s="52">
        <f>STDEV(H16:H26)</f>
        <v>4.4957085317022241</v>
      </c>
      <c r="I28" s="53">
        <f>STDEV(I16:I26)</f>
        <v>10.505247606445424</v>
      </c>
      <c r="J28" s="3"/>
      <c r="K28" s="2"/>
      <c r="L28" s="52">
        <f>STDEV(L16:L25)</f>
        <v>0</v>
      </c>
      <c r="M28" s="52">
        <f>STDEV(M16:M25)</f>
        <v>7.6966051919974063</v>
      </c>
      <c r="N28" s="53">
        <f>STDEV(N16:N25)</f>
        <v>11.935474668213056</v>
      </c>
      <c r="O28" s="81"/>
      <c r="R28" t="s">
        <v>83</v>
      </c>
      <c r="S28" t="e">
        <f>STDEV(P3:P12)</f>
        <v>#DIV/0!</v>
      </c>
      <c r="T28">
        <v>1.38</v>
      </c>
      <c r="V28" s="80" t="s">
        <v>82</v>
      </c>
      <c r="AB28" s="80" t="s">
        <v>81</v>
      </c>
      <c r="AH28" s="80" t="s">
        <v>80</v>
      </c>
    </row>
    <row r="29" spans="1:38">
      <c r="R29" t="s">
        <v>79</v>
      </c>
      <c r="S29" s="54">
        <f>AVERAGE(L3:M12)</f>
        <v>356.12916666666672</v>
      </c>
      <c r="T29">
        <v>99.14</v>
      </c>
      <c r="V29" s="72" t="s">
        <v>16</v>
      </c>
      <c r="W29" s="73"/>
      <c r="X29" s="21" t="s">
        <v>17</v>
      </c>
      <c r="Y29" s="21" t="s">
        <v>72</v>
      </c>
      <c r="Z29" s="21" t="s">
        <v>18</v>
      </c>
      <c r="AB29" s="72" t="s">
        <v>16</v>
      </c>
      <c r="AC29" s="73"/>
      <c r="AD29" s="21" t="s">
        <v>17</v>
      </c>
      <c r="AE29" s="21" t="s">
        <v>72</v>
      </c>
      <c r="AF29" s="21" t="s">
        <v>18</v>
      </c>
      <c r="AH29" s="72" t="s">
        <v>16</v>
      </c>
      <c r="AI29" s="73"/>
      <c r="AJ29" s="21" t="s">
        <v>17</v>
      </c>
      <c r="AK29" s="21" t="s">
        <v>72</v>
      </c>
      <c r="AL29" s="21" t="s">
        <v>18</v>
      </c>
    </row>
    <row r="30" spans="1:38">
      <c r="S30" s="49" t="e">
        <f>S28/S29</f>
        <v>#DIV/0!</v>
      </c>
      <c r="T30" s="49">
        <f>T28/T29</f>
        <v>1.3919709501714745E-2</v>
      </c>
      <c r="V30" s="59"/>
      <c r="W30" s="60" t="s">
        <v>26</v>
      </c>
      <c r="X30" s="61">
        <v>90</v>
      </c>
      <c r="Y30" s="61">
        <v>90</v>
      </c>
      <c r="Z30" s="61">
        <v>90</v>
      </c>
      <c r="AB30" s="59"/>
      <c r="AC30" s="60" t="s">
        <v>26</v>
      </c>
      <c r="AD30" s="61">
        <v>90</v>
      </c>
      <c r="AE30" s="61">
        <v>90</v>
      </c>
      <c r="AF30" s="61">
        <v>90</v>
      </c>
      <c r="AH30" s="59"/>
      <c r="AI30" s="60" t="s">
        <v>26</v>
      </c>
      <c r="AJ30" s="61">
        <v>90</v>
      </c>
      <c r="AK30" s="61">
        <v>90</v>
      </c>
      <c r="AL30" s="61">
        <v>90</v>
      </c>
    </row>
    <row r="31" spans="1:38">
      <c r="V31" s="23"/>
      <c r="W31" s="29" t="s">
        <v>30</v>
      </c>
      <c r="X31" s="30">
        <v>13.148657605206067</v>
      </c>
      <c r="Y31" s="31">
        <v>18.413706996815989</v>
      </c>
      <c r="Z31" s="31">
        <v>17.93152274316688</v>
      </c>
      <c r="AB31" s="23"/>
      <c r="AC31" s="29" t="s">
        <v>30</v>
      </c>
      <c r="AD31" s="30">
        <v>13.220456123722794</v>
      </c>
      <c r="AE31" s="31">
        <v>16.42237155297018</v>
      </c>
      <c r="AF31" s="31">
        <v>11.68048634539889</v>
      </c>
      <c r="AH31" s="23"/>
      <c r="AI31" s="29" t="s">
        <v>30</v>
      </c>
      <c r="AJ31" s="30">
        <v>19.131897636807977</v>
      </c>
      <c r="AK31" s="31">
        <v>15.982379652395581</v>
      </c>
      <c r="AL31" s="31">
        <v>11.883410234796994</v>
      </c>
    </row>
    <row r="32" spans="1:38">
      <c r="V32" s="23"/>
      <c r="W32" s="32" t="s">
        <v>73</v>
      </c>
      <c r="X32" s="33">
        <v>0.78107466016943761</v>
      </c>
      <c r="Y32" s="33">
        <v>1.7850994209622826</v>
      </c>
      <c r="Z32" s="33">
        <v>2.5801170403676679</v>
      </c>
      <c r="AB32" s="23"/>
      <c r="AC32" s="32" t="s">
        <v>73</v>
      </c>
      <c r="AD32" s="33">
        <v>-3.3381560629876361</v>
      </c>
      <c r="AE32" s="33">
        <v>3.5621866740791006</v>
      </c>
      <c r="AF32" s="33">
        <v>0.10511926065575494</v>
      </c>
      <c r="AH32" s="23"/>
      <c r="AI32" s="32" t="s">
        <v>73</v>
      </c>
      <c r="AJ32" s="33">
        <v>-3.8181108830938228</v>
      </c>
      <c r="AK32" s="33">
        <v>1.5507799470841235</v>
      </c>
      <c r="AL32" s="33">
        <v>-2.4701195755900329</v>
      </c>
    </row>
    <row r="33" spans="19:38" ht="14.5" customHeight="1">
      <c r="V33" s="74" t="s">
        <v>38</v>
      </c>
      <c r="W33" s="34" t="s">
        <v>39</v>
      </c>
      <c r="X33" s="35">
        <v>-0.57888890874413335</v>
      </c>
      <c r="Y33" s="35">
        <v>7.5532945293986131E-2</v>
      </c>
      <c r="Z33" s="35">
        <v>0.11060503228297591</v>
      </c>
      <c r="AB33" s="74" t="s">
        <v>38</v>
      </c>
      <c r="AC33" s="34" t="s">
        <v>39</v>
      </c>
      <c r="AD33" s="35">
        <v>-4.6474866635137602</v>
      </c>
      <c r="AE33" s="35">
        <v>2.2176317573894977</v>
      </c>
      <c r="AF33" s="35">
        <v>-1.9595790461522569</v>
      </c>
      <c r="AH33" s="74" t="s">
        <v>38</v>
      </c>
      <c r="AI33" s="34" t="s">
        <v>39</v>
      </c>
      <c r="AJ33" s="35">
        <v>-4.7080643477755473</v>
      </c>
      <c r="AK33" s="35">
        <v>-1.1568242744857571E-2</v>
      </c>
      <c r="AL33" s="35">
        <v>-4.2874805235000935</v>
      </c>
    </row>
    <row r="34" spans="19:38">
      <c r="V34" s="75"/>
      <c r="W34" s="36" t="s">
        <v>43</v>
      </c>
      <c r="X34" s="38">
        <v>2.1596409271264179</v>
      </c>
      <c r="Y34" s="38">
        <v>3.5238700132484126</v>
      </c>
      <c r="Z34" s="38">
        <v>5.1105465661929372</v>
      </c>
      <c r="AB34" s="75"/>
      <c r="AC34" s="36" t="s">
        <v>43</v>
      </c>
      <c r="AD34" s="38">
        <v>-2.0108464227751028</v>
      </c>
      <c r="AE34" s="38">
        <v>4.9244276581615054</v>
      </c>
      <c r="AF34" s="38">
        <v>2.2132994197106513</v>
      </c>
      <c r="AH34" s="75"/>
      <c r="AI34" s="36" t="s">
        <v>43</v>
      </c>
      <c r="AJ34" s="38">
        <v>-2.919845936817353</v>
      </c>
      <c r="AK34" s="38">
        <v>3.1375402796316223</v>
      </c>
      <c r="AL34" s="38">
        <v>-0.61825111671848276</v>
      </c>
    </row>
    <row r="35" spans="19:38">
      <c r="V35" s="40"/>
      <c r="W35" s="41" t="s">
        <v>47</v>
      </c>
      <c r="X35" s="42">
        <v>1.3692649179352756</v>
      </c>
      <c r="Y35" s="42">
        <v>1.7241685339772133</v>
      </c>
      <c r="Z35" s="42">
        <v>2.4999707669549807</v>
      </c>
      <c r="AB35" s="40"/>
      <c r="AC35" s="41" t="s">
        <v>47</v>
      </c>
      <c r="AD35" s="42">
        <v>1.3183201203693287</v>
      </c>
      <c r="AE35" s="42">
        <v>1.3533979503860039</v>
      </c>
      <c r="AF35" s="42">
        <v>2.0864392329314541</v>
      </c>
      <c r="AH35" s="40"/>
      <c r="AI35" s="41" t="s">
        <v>47</v>
      </c>
      <c r="AJ35" s="42">
        <v>0.89410920547909711</v>
      </c>
      <c r="AK35" s="42">
        <v>1.5745542611882399</v>
      </c>
      <c r="AL35" s="42">
        <v>1.8346147033908053</v>
      </c>
    </row>
    <row r="36" spans="19:38" ht="14.5" customHeight="1">
      <c r="V36" s="68" t="s">
        <v>51</v>
      </c>
      <c r="W36" s="43" t="s">
        <v>52</v>
      </c>
      <c r="X36" s="44">
        <v>0.6</v>
      </c>
      <c r="Y36" s="44">
        <v>0.6</v>
      </c>
      <c r="Z36" s="44">
        <v>0.6</v>
      </c>
      <c r="AB36" s="68" t="s">
        <v>51</v>
      </c>
      <c r="AC36" s="43" t="s">
        <v>52</v>
      </c>
      <c r="AD36" s="44">
        <v>0.6</v>
      </c>
      <c r="AE36" s="44">
        <v>0.6</v>
      </c>
      <c r="AF36" s="44">
        <v>0.6</v>
      </c>
      <c r="AH36" s="68" t="s">
        <v>51</v>
      </c>
      <c r="AI36" s="43" t="s">
        <v>52</v>
      </c>
      <c r="AJ36" s="44">
        <v>0.6</v>
      </c>
      <c r="AK36" s="44">
        <v>0.6</v>
      </c>
      <c r="AL36" s="44">
        <v>0.6</v>
      </c>
    </row>
    <row r="37" spans="19:38">
      <c r="V37" s="69"/>
      <c r="W37" s="45" t="s">
        <v>54</v>
      </c>
      <c r="X37" s="44">
        <v>-0.59642147117295963</v>
      </c>
      <c r="Y37" s="44">
        <v>-0.59642147117295963</v>
      </c>
      <c r="Z37" s="44">
        <v>-0.59642147117295963</v>
      </c>
      <c r="AB37" s="69"/>
      <c r="AC37" s="45" t="s">
        <v>54</v>
      </c>
      <c r="AD37" s="44">
        <v>-0.59642147117295963</v>
      </c>
      <c r="AE37" s="44">
        <v>-0.59642147117295963</v>
      </c>
      <c r="AF37" s="44">
        <v>-0.59642147117295963</v>
      </c>
      <c r="AH37" s="69"/>
      <c r="AI37" s="45" t="s">
        <v>54</v>
      </c>
      <c r="AJ37" s="44">
        <v>-0.59642147117295963</v>
      </c>
      <c r="AK37" s="44">
        <v>-0.59642147117295963</v>
      </c>
      <c r="AL37" s="44">
        <v>-0.59642147117295963</v>
      </c>
    </row>
    <row r="38" spans="19:38" ht="14.5" customHeight="1">
      <c r="V38" s="70" t="s">
        <v>56</v>
      </c>
      <c r="W38" s="62" t="s">
        <v>57</v>
      </c>
      <c r="X38" s="50">
        <v>59.084094867036811</v>
      </c>
      <c r="Y38" s="50">
        <v>87.695333888977416</v>
      </c>
      <c r="Z38" s="50">
        <v>90.898845509977093</v>
      </c>
      <c r="AB38" s="70" t="s">
        <v>56</v>
      </c>
      <c r="AC38" s="62" t="s">
        <v>57</v>
      </c>
      <c r="AD38" s="50">
        <v>8.7738063793181241E-3</v>
      </c>
      <c r="AE38" s="50">
        <v>99.933155359176155</v>
      </c>
      <c r="AF38" s="50">
        <v>33.953480294276751</v>
      </c>
      <c r="AH38" s="70" t="s">
        <v>56</v>
      </c>
      <c r="AI38" s="62" t="s">
        <v>57</v>
      </c>
      <c r="AJ38" s="50">
        <v>4.3793051143971427E-6</v>
      </c>
      <c r="AK38" s="50">
        <v>84.783163996672059</v>
      </c>
      <c r="AL38" s="50">
        <v>0.64975116051411519</v>
      </c>
    </row>
    <row r="39" spans="19:38">
      <c r="V39" s="71"/>
      <c r="W39" s="63"/>
      <c r="X39" s="55" t="s">
        <v>60</v>
      </c>
      <c r="Y39" s="55" t="s">
        <v>59</v>
      </c>
      <c r="Z39" s="55" t="s">
        <v>59</v>
      </c>
      <c r="AB39" s="71"/>
      <c r="AC39" s="63"/>
      <c r="AD39" s="55" t="s">
        <v>66</v>
      </c>
      <c r="AE39" s="55" t="s">
        <v>63</v>
      </c>
      <c r="AF39" s="55" t="s">
        <v>60</v>
      </c>
      <c r="AH39" s="71"/>
      <c r="AI39" s="63"/>
      <c r="AJ39" s="55" t="s">
        <v>66</v>
      </c>
      <c r="AK39" s="55" t="s">
        <v>59</v>
      </c>
      <c r="AL39" s="55" t="s">
        <v>65</v>
      </c>
    </row>
    <row r="40" spans="19:38">
      <c r="S40" t="s">
        <v>78</v>
      </c>
      <c r="T40" s="79">
        <v>5.8583088759945742E-3</v>
      </c>
      <c r="V40" s="71"/>
      <c r="W40" s="64" t="s">
        <v>64</v>
      </c>
      <c r="X40" s="50">
        <v>36.11062252188502</v>
      </c>
      <c r="Y40" s="50">
        <v>10.998722214666147</v>
      </c>
      <c r="Z40" s="50">
        <v>7.1852465449226308</v>
      </c>
      <c r="AB40" s="71"/>
      <c r="AC40" s="64" t="s">
        <v>64</v>
      </c>
      <c r="AD40" s="50">
        <v>0.14326248931692476</v>
      </c>
      <c r="AE40" s="50">
        <v>6.4302582182462237E-2</v>
      </c>
      <c r="AF40" s="50">
        <v>38.206357700493193</v>
      </c>
      <c r="AH40" s="71"/>
      <c r="AI40" s="64" t="s">
        <v>64</v>
      </c>
      <c r="AJ40" s="50">
        <v>3.3776118728212623E-4</v>
      </c>
      <c r="AK40" s="50">
        <v>13.772521590409601</v>
      </c>
      <c r="AL40" s="50">
        <v>4.1781597689357568</v>
      </c>
    </row>
    <row r="41" spans="19:38">
      <c r="S41" t="s">
        <v>77</v>
      </c>
      <c r="T41" s="79">
        <v>1.7574926627983725E-2</v>
      </c>
      <c r="V41" s="71"/>
      <c r="W41" s="65"/>
      <c r="X41" s="55" t="s">
        <v>60</v>
      </c>
      <c r="Y41" s="55" t="s">
        <v>62</v>
      </c>
      <c r="Z41" s="55" t="s">
        <v>62</v>
      </c>
      <c r="AB41" s="71"/>
      <c r="AC41" s="65"/>
      <c r="AD41" s="55" t="s">
        <v>66</v>
      </c>
      <c r="AE41" s="55" t="s">
        <v>66</v>
      </c>
      <c r="AF41" s="55" t="s">
        <v>60</v>
      </c>
      <c r="AH41" s="71"/>
      <c r="AI41" s="65"/>
      <c r="AJ41" s="55" t="s">
        <v>66</v>
      </c>
      <c r="AK41" s="55" t="s">
        <v>62</v>
      </c>
      <c r="AL41" s="55" t="s">
        <v>65</v>
      </c>
    </row>
    <row r="42" spans="19:38" ht="14.5" customHeight="1">
      <c r="S42" t="s">
        <v>76</v>
      </c>
      <c r="T42" s="79">
        <v>3.1244314005304398E-2</v>
      </c>
      <c r="V42" s="71"/>
      <c r="W42" s="66" t="s">
        <v>67</v>
      </c>
      <c r="X42" s="50">
        <v>4.805282611078173</v>
      </c>
      <c r="Y42" s="50">
        <v>1.3059438963564378</v>
      </c>
      <c r="Z42" s="50">
        <v>1.9159079451002765</v>
      </c>
      <c r="AB42" s="71"/>
      <c r="AC42" s="66" t="s">
        <v>67</v>
      </c>
      <c r="AD42" s="50">
        <v>99.847963704303751</v>
      </c>
      <c r="AE42" s="50">
        <v>2.5420586413829895E-3</v>
      </c>
      <c r="AF42" s="50">
        <v>27.840162005230063</v>
      </c>
      <c r="AH42" s="71"/>
      <c r="AI42" s="66" t="s">
        <v>67</v>
      </c>
      <c r="AJ42" s="50">
        <v>99.999657859507607</v>
      </c>
      <c r="AK42" s="50">
        <v>1.4443144129183396</v>
      </c>
      <c r="AL42" s="50">
        <v>95.172089070550129</v>
      </c>
    </row>
    <row r="43" spans="19:38">
      <c r="S43" t="s">
        <v>75</v>
      </c>
      <c r="T43" s="79">
        <v>4.8819240633288116E-2</v>
      </c>
      <c r="V43" s="71"/>
      <c r="W43" s="67"/>
      <c r="X43" s="55" t="s">
        <v>65</v>
      </c>
      <c r="Y43" s="55" t="s">
        <v>65</v>
      </c>
      <c r="Z43" s="55" t="s">
        <v>65</v>
      </c>
      <c r="AB43" s="71"/>
      <c r="AC43" s="67"/>
      <c r="AD43" s="55" t="s">
        <v>63</v>
      </c>
      <c r="AE43" s="55" t="s">
        <v>66</v>
      </c>
      <c r="AF43" s="55" t="s">
        <v>60</v>
      </c>
      <c r="AH43" s="71"/>
      <c r="AI43" s="67"/>
      <c r="AJ43" s="55" t="s">
        <v>63</v>
      </c>
      <c r="AK43" s="55" t="s">
        <v>65</v>
      </c>
      <c r="AL43" s="55" t="s">
        <v>61</v>
      </c>
    </row>
    <row r="44" spans="19:38" ht="21.5" customHeight="1">
      <c r="S44" t="s">
        <v>74</v>
      </c>
      <c r="T44" s="79">
        <v>7.8110785013260992E-2</v>
      </c>
    </row>
    <row r="45" spans="19:38" ht="21.5" customHeight="1"/>
    <row r="46" spans="19:38" ht="14.5" customHeight="1"/>
    <row r="47" spans="19:38" ht="21.5" customHeight="1"/>
    <row r="50" ht="14.5" customHeight="1"/>
  </sheetData>
  <mergeCells count="42">
    <mergeCell ref="AI38:AI39"/>
    <mergeCell ref="W40:W41"/>
    <mergeCell ref="AC40:AC41"/>
    <mergeCell ref="AI40:AI41"/>
    <mergeCell ref="W42:W43"/>
    <mergeCell ref="AC42:AC43"/>
    <mergeCell ref="AI42:AI43"/>
    <mergeCell ref="V36:V37"/>
    <mergeCell ref="AB36:AB37"/>
    <mergeCell ref="AH36:AH37"/>
    <mergeCell ref="V38:V43"/>
    <mergeCell ref="W38:W39"/>
    <mergeCell ref="AB38:AB43"/>
    <mergeCell ref="AC38:AC39"/>
    <mergeCell ref="AH38:AH43"/>
    <mergeCell ref="V29:W29"/>
    <mergeCell ref="AB29:AC29"/>
    <mergeCell ref="AH29:AI29"/>
    <mergeCell ref="V33:V34"/>
    <mergeCell ref="AB33:AB34"/>
    <mergeCell ref="AH33:AH34"/>
    <mergeCell ref="AG13:AG14"/>
    <mergeCell ref="W15:W16"/>
    <mergeCell ref="AB15:AB16"/>
    <mergeCell ref="AG15:AG16"/>
    <mergeCell ref="W17:W18"/>
    <mergeCell ref="AB17:AB18"/>
    <mergeCell ref="AG17:AG18"/>
    <mergeCell ref="V11:V12"/>
    <mergeCell ref="AA11:AA12"/>
    <mergeCell ref="AF11:AF12"/>
    <mergeCell ref="V13:V18"/>
    <mergeCell ref="W13:W14"/>
    <mergeCell ref="AA13:AA18"/>
    <mergeCell ref="AB13:AB14"/>
    <mergeCell ref="AF13:AF18"/>
    <mergeCell ref="AF8:AF9"/>
    <mergeCell ref="A1:D1"/>
    <mergeCell ref="F1:I1"/>
    <mergeCell ref="K1:N1"/>
    <mergeCell ref="V8:V9"/>
    <mergeCell ref="AA8:AA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"/>
  <sheetViews>
    <sheetView zoomScale="80" zoomScaleNormal="80" workbookViewId="0">
      <selection activeCell="O2" sqref="O2:P21"/>
    </sheetView>
  </sheetViews>
  <sheetFormatPr baseColWidth="10" defaultRowHeight="14.5"/>
  <sheetData>
    <row r="1" spans="1:31">
      <c r="A1" s="76" t="s">
        <v>0</v>
      </c>
      <c r="B1" s="77"/>
      <c r="C1" s="77"/>
      <c r="D1" s="78"/>
      <c r="E1" s="1"/>
      <c r="F1" s="76" t="s">
        <v>1</v>
      </c>
      <c r="G1" s="77"/>
      <c r="H1" s="77"/>
      <c r="I1" s="78"/>
      <c r="J1" s="1"/>
      <c r="K1" s="76" t="s">
        <v>2</v>
      </c>
      <c r="L1" s="77"/>
      <c r="M1" s="77"/>
      <c r="N1" s="78"/>
    </row>
    <row r="2" spans="1:31" ht="15" thickBot="1">
      <c r="A2" s="2"/>
      <c r="B2" s="3" t="s">
        <v>3</v>
      </c>
      <c r="C2" s="3" t="s">
        <v>4</v>
      </c>
      <c r="D2" s="4" t="s">
        <v>5</v>
      </c>
      <c r="E2" s="3"/>
      <c r="F2" s="2"/>
      <c r="G2" s="3" t="s">
        <v>3</v>
      </c>
      <c r="H2" s="3" t="s">
        <v>4</v>
      </c>
      <c r="I2" s="4" t="s">
        <v>5</v>
      </c>
      <c r="J2" s="3"/>
      <c r="K2" s="2"/>
      <c r="L2" s="3" t="s">
        <v>3</v>
      </c>
      <c r="M2" s="3" t="s">
        <v>4</v>
      </c>
      <c r="N2" s="4" t="s">
        <v>5</v>
      </c>
      <c r="O2" s="5"/>
      <c r="P2" s="5"/>
      <c r="R2" t="s">
        <v>6</v>
      </c>
      <c r="W2" t="s">
        <v>7</v>
      </c>
      <c r="AB2" t="s">
        <v>8</v>
      </c>
    </row>
    <row r="3" spans="1:31">
      <c r="A3" s="6" t="s">
        <v>9</v>
      </c>
      <c r="B3" s="7">
        <v>2</v>
      </c>
      <c r="C3" s="7">
        <v>4</v>
      </c>
      <c r="D3" s="8">
        <v>2</v>
      </c>
      <c r="F3" s="9" t="s">
        <v>10</v>
      </c>
      <c r="G3" s="5">
        <v>16</v>
      </c>
      <c r="H3" s="5">
        <v>13</v>
      </c>
      <c r="I3" s="10">
        <v>16</v>
      </c>
      <c r="K3" s="9" t="s">
        <v>11</v>
      </c>
      <c r="L3" s="11">
        <v>5</v>
      </c>
      <c r="M3" s="5">
        <v>11</v>
      </c>
      <c r="N3" s="12">
        <v>0</v>
      </c>
      <c r="P3" s="13"/>
      <c r="R3" s="14" t="s">
        <v>12</v>
      </c>
      <c r="S3" s="15"/>
      <c r="T3" s="14"/>
      <c r="U3" s="16"/>
      <c r="W3" s="14" t="s">
        <v>12</v>
      </c>
      <c r="X3" s="15"/>
      <c r="Y3" s="14"/>
      <c r="Z3" s="16"/>
      <c r="AB3" s="14" t="s">
        <v>12</v>
      </c>
      <c r="AC3" s="15"/>
      <c r="AD3" s="14"/>
      <c r="AE3" s="16"/>
    </row>
    <row r="4" spans="1:31" ht="26">
      <c r="A4" s="9" t="s">
        <v>13</v>
      </c>
      <c r="B4" s="11">
        <v>1</v>
      </c>
      <c r="C4" s="11">
        <v>12</v>
      </c>
      <c r="D4" s="10">
        <v>13</v>
      </c>
      <c r="F4" s="9" t="s">
        <v>14</v>
      </c>
      <c r="G4" s="17">
        <v>0</v>
      </c>
      <c r="H4" s="17">
        <v>4</v>
      </c>
      <c r="I4" s="18">
        <v>5</v>
      </c>
      <c r="K4" s="9" t="s">
        <v>15</v>
      </c>
      <c r="L4" s="11">
        <v>2</v>
      </c>
      <c r="M4" s="11">
        <v>6</v>
      </c>
      <c r="N4" s="10">
        <v>7</v>
      </c>
      <c r="P4" s="13"/>
      <c r="R4" s="19" t="s">
        <v>16</v>
      </c>
      <c r="S4" s="20"/>
      <c r="T4" s="21" t="s">
        <v>17</v>
      </c>
      <c r="U4" s="21" t="s">
        <v>18</v>
      </c>
      <c r="W4" s="19" t="s">
        <v>16</v>
      </c>
      <c r="X4" s="20"/>
      <c r="Y4" s="21" t="s">
        <v>17</v>
      </c>
      <c r="Z4" s="21" t="s">
        <v>18</v>
      </c>
      <c r="AB4" s="19" t="s">
        <v>16</v>
      </c>
      <c r="AC4" s="20"/>
      <c r="AD4" s="21" t="s">
        <v>17</v>
      </c>
      <c r="AE4" s="21" t="s">
        <v>18</v>
      </c>
    </row>
    <row r="5" spans="1:31">
      <c r="A5" s="9" t="s">
        <v>19</v>
      </c>
      <c r="B5" s="11">
        <v>0</v>
      </c>
      <c r="C5" s="11">
        <v>9</v>
      </c>
      <c r="D5" s="10">
        <v>0</v>
      </c>
      <c r="F5" s="9" t="s">
        <v>20</v>
      </c>
      <c r="G5" s="17">
        <v>5</v>
      </c>
      <c r="H5" s="17">
        <v>6</v>
      </c>
      <c r="I5" s="18">
        <v>2</v>
      </c>
      <c r="K5" s="9" t="s">
        <v>21</v>
      </c>
      <c r="L5" s="11">
        <v>0</v>
      </c>
      <c r="M5" s="17">
        <v>2</v>
      </c>
      <c r="N5" s="10">
        <v>0</v>
      </c>
      <c r="O5" s="22"/>
      <c r="P5" s="13"/>
      <c r="R5" s="23"/>
      <c r="S5" s="24" t="s">
        <v>22</v>
      </c>
      <c r="T5" s="25">
        <v>3.5647673385680943E-2</v>
      </c>
      <c r="U5" s="25">
        <v>0.23473411402704103</v>
      </c>
      <c r="W5" s="23"/>
      <c r="X5" s="24" t="s">
        <v>22</v>
      </c>
      <c r="Y5" s="25">
        <v>3.630269927191997E-3</v>
      </c>
      <c r="Z5" s="25">
        <v>0.79573381265979592</v>
      </c>
      <c r="AB5" s="23"/>
      <c r="AC5" s="24" t="s">
        <v>22</v>
      </c>
      <c r="AD5" s="25">
        <v>1.2715203057842332E-3</v>
      </c>
      <c r="AE5" s="25">
        <v>0.9518303432830757</v>
      </c>
    </row>
    <row r="6" spans="1:31">
      <c r="A6" s="9" t="s">
        <v>23</v>
      </c>
      <c r="B6" s="5">
        <v>0</v>
      </c>
      <c r="C6" s="5">
        <v>11</v>
      </c>
      <c r="D6" s="10">
        <v>0</v>
      </c>
      <c r="F6" s="9" t="s">
        <v>24</v>
      </c>
      <c r="G6" s="17">
        <v>12</v>
      </c>
      <c r="H6" s="17">
        <v>12</v>
      </c>
      <c r="I6" s="18">
        <v>7</v>
      </c>
      <c r="K6" s="9" t="s">
        <v>25</v>
      </c>
      <c r="L6" s="11">
        <v>10</v>
      </c>
      <c r="M6" s="11">
        <v>13</v>
      </c>
      <c r="N6" s="10">
        <v>6</v>
      </c>
      <c r="P6" s="13"/>
      <c r="R6" s="26"/>
      <c r="S6" s="27" t="s">
        <v>26</v>
      </c>
      <c r="T6" s="28">
        <v>90</v>
      </c>
      <c r="U6" s="28">
        <v>90</v>
      </c>
      <c r="W6" s="26"/>
      <c r="X6" s="27" t="s">
        <v>26</v>
      </c>
      <c r="Y6" s="28">
        <v>90</v>
      </c>
      <c r="Z6" s="28">
        <v>90</v>
      </c>
      <c r="AB6" s="26"/>
      <c r="AC6" s="27" t="s">
        <v>26</v>
      </c>
      <c r="AD6" s="28">
        <v>90</v>
      </c>
      <c r="AE6" s="28">
        <v>90</v>
      </c>
    </row>
    <row r="7" spans="1:31">
      <c r="A7" s="9" t="s">
        <v>27</v>
      </c>
      <c r="B7" s="5">
        <v>7</v>
      </c>
      <c r="C7" s="5">
        <v>21</v>
      </c>
      <c r="D7" s="10">
        <v>1</v>
      </c>
      <c r="F7" s="9" t="s">
        <v>28</v>
      </c>
      <c r="G7" s="17">
        <v>7</v>
      </c>
      <c r="H7" s="17">
        <v>15</v>
      </c>
      <c r="I7" s="18">
        <v>6</v>
      </c>
      <c r="K7" s="9" t="s">
        <v>29</v>
      </c>
      <c r="L7" s="11">
        <v>2</v>
      </c>
      <c r="M7" s="11">
        <v>9</v>
      </c>
      <c r="N7" s="10">
        <v>5</v>
      </c>
      <c r="P7" s="13"/>
      <c r="R7" s="23"/>
      <c r="S7" s="29" t="s">
        <v>30</v>
      </c>
      <c r="T7" s="30">
        <v>7</v>
      </c>
      <c r="U7" s="31">
        <v>6</v>
      </c>
      <c r="W7" s="23"/>
      <c r="X7" s="29" t="s">
        <v>30</v>
      </c>
      <c r="Y7" s="30">
        <v>9</v>
      </c>
      <c r="Z7" s="31">
        <v>8</v>
      </c>
      <c r="AB7" s="23"/>
      <c r="AC7" s="29" t="s">
        <v>30</v>
      </c>
      <c r="AD7" s="30">
        <v>7</v>
      </c>
      <c r="AE7" s="31">
        <v>5</v>
      </c>
    </row>
    <row r="8" spans="1:31">
      <c r="A8" s="9" t="s">
        <v>31</v>
      </c>
      <c r="B8" s="5">
        <v>8</v>
      </c>
      <c r="C8" s="5">
        <v>14</v>
      </c>
      <c r="D8" s="10">
        <v>0</v>
      </c>
      <c r="F8" s="9" t="s">
        <v>32</v>
      </c>
      <c r="G8" s="17">
        <v>2</v>
      </c>
      <c r="H8" s="17">
        <v>7</v>
      </c>
      <c r="I8" s="18">
        <v>6</v>
      </c>
      <c r="K8" s="9" t="s">
        <v>33</v>
      </c>
      <c r="L8" s="11">
        <v>9</v>
      </c>
      <c r="M8" s="11">
        <v>7</v>
      </c>
      <c r="N8" s="10">
        <v>8</v>
      </c>
      <c r="P8" s="13"/>
      <c r="R8" s="23"/>
      <c r="S8" s="32" t="s">
        <v>34</v>
      </c>
      <c r="T8" s="33">
        <v>71.568248472502376</v>
      </c>
      <c r="U8" s="33">
        <v>37.586772261877513</v>
      </c>
      <c r="W8" s="23"/>
      <c r="X8" s="32" t="s">
        <v>34</v>
      </c>
      <c r="Y8" s="33">
        <v>83.883273692191608</v>
      </c>
      <c r="Z8" s="33">
        <v>-4.8378070405345568</v>
      </c>
      <c r="AB8" s="23"/>
      <c r="AC8" s="32" t="s">
        <v>34</v>
      </c>
      <c r="AD8" s="33">
        <v>274.2220631053014</v>
      </c>
      <c r="AE8" s="33">
        <v>4.1564899388718146</v>
      </c>
    </row>
    <row r="9" spans="1:31" ht="14.5" customHeight="1">
      <c r="A9" s="9" t="s">
        <v>35</v>
      </c>
      <c r="B9" s="5">
        <v>2</v>
      </c>
      <c r="C9" s="5">
        <v>13</v>
      </c>
      <c r="D9" s="10">
        <v>1</v>
      </c>
      <c r="F9" s="9" t="s">
        <v>36</v>
      </c>
      <c r="G9" s="17">
        <v>3</v>
      </c>
      <c r="H9" s="17">
        <v>6</v>
      </c>
      <c r="I9" s="18">
        <v>3</v>
      </c>
      <c r="K9" s="9" t="s">
        <v>37</v>
      </c>
      <c r="L9" s="11">
        <v>1</v>
      </c>
      <c r="M9" s="11">
        <v>1</v>
      </c>
      <c r="N9" s="10">
        <v>1</v>
      </c>
      <c r="P9" s="13"/>
      <c r="R9" s="74" t="s">
        <v>38</v>
      </c>
      <c r="S9" s="34" t="s">
        <v>39</v>
      </c>
      <c r="T9" s="35">
        <v>15.697354453766081</v>
      </c>
      <c r="U9" s="35">
        <v>-13.962603129056248</v>
      </c>
      <c r="W9" s="74" t="s">
        <v>38</v>
      </c>
      <c r="X9" s="34" t="s">
        <v>39</v>
      </c>
      <c r="Y9" s="35">
        <v>38.081963748770477</v>
      </c>
      <c r="Z9" s="35">
        <v>-32.570999122185</v>
      </c>
      <c r="AB9" s="74" t="s">
        <v>38</v>
      </c>
      <c r="AC9" s="34" t="s">
        <v>39</v>
      </c>
      <c r="AD9" s="35">
        <v>131.0880227933489</v>
      </c>
      <c r="AE9" s="35">
        <v>-71.395989029852558</v>
      </c>
    </row>
    <row r="10" spans="1:31">
      <c r="A10" s="9" t="s">
        <v>40</v>
      </c>
      <c r="B10" s="5">
        <v>4</v>
      </c>
      <c r="C10" s="5">
        <v>17</v>
      </c>
      <c r="D10" s="10">
        <v>11</v>
      </c>
      <c r="F10" s="9" t="s">
        <v>41</v>
      </c>
      <c r="G10" s="17">
        <v>1</v>
      </c>
      <c r="H10" s="17">
        <v>2</v>
      </c>
      <c r="I10" s="18">
        <v>0</v>
      </c>
      <c r="K10" s="9" t="s">
        <v>42</v>
      </c>
      <c r="L10" s="11">
        <v>4</v>
      </c>
      <c r="M10" s="11">
        <v>5</v>
      </c>
      <c r="N10" s="10">
        <v>4</v>
      </c>
      <c r="P10" s="13"/>
      <c r="R10" s="75"/>
      <c r="S10" s="36" t="s">
        <v>43</v>
      </c>
      <c r="T10" s="37">
        <v>154.4195070223937</v>
      </c>
      <c r="U10" s="38">
        <v>120.02199729307202</v>
      </c>
      <c r="W10" s="75"/>
      <c r="X10" s="36" t="s">
        <v>43</v>
      </c>
      <c r="Y10" s="37">
        <v>144.87671978128657</v>
      </c>
      <c r="Z10" s="38">
        <v>34.301900531852937</v>
      </c>
      <c r="AB10" s="75"/>
      <c r="AC10" s="36" t="s">
        <v>43</v>
      </c>
      <c r="AD10" s="37">
        <v>506.01216290651848</v>
      </c>
      <c r="AE10" s="38">
        <v>279.26759319552809</v>
      </c>
    </row>
    <row r="11" spans="1:31">
      <c r="A11" s="9" t="s">
        <v>44</v>
      </c>
      <c r="B11" s="5">
        <v>10</v>
      </c>
      <c r="C11" s="5">
        <v>17</v>
      </c>
      <c r="D11" s="10">
        <v>0</v>
      </c>
      <c r="F11" s="9" t="s">
        <v>45</v>
      </c>
      <c r="G11" s="17">
        <v>5</v>
      </c>
      <c r="H11" s="17">
        <v>17</v>
      </c>
      <c r="I11" s="18">
        <v>4</v>
      </c>
      <c r="K11" s="9" t="s">
        <v>46</v>
      </c>
      <c r="L11" s="39">
        <v>1</v>
      </c>
      <c r="M11" s="39">
        <v>2</v>
      </c>
      <c r="N11" s="12">
        <v>2</v>
      </c>
      <c r="P11" s="13"/>
      <c r="R11" s="40"/>
      <c r="S11" s="41" t="s">
        <v>47</v>
      </c>
      <c r="T11" s="42">
        <v>48.290554509665071</v>
      </c>
      <c r="U11" s="42">
        <v>59.915080262432781</v>
      </c>
      <c r="W11" s="40"/>
      <c r="X11" s="41" t="s">
        <v>47</v>
      </c>
      <c r="Y11" s="42">
        <v>33.169654240109935</v>
      </c>
      <c r="Z11" s="42">
        <v>41.129472067819137</v>
      </c>
      <c r="AB11" s="40"/>
      <c r="AC11" s="41" t="s">
        <v>47</v>
      </c>
      <c r="AD11" s="42">
        <v>61.939186021748299</v>
      </c>
      <c r="AE11" s="42">
        <v>264.13246396659076</v>
      </c>
    </row>
    <row r="12" spans="1:31" ht="14.5" customHeight="1">
      <c r="A12" s="9" t="s">
        <v>48</v>
      </c>
      <c r="B12" s="5">
        <v>2</v>
      </c>
      <c r="C12" s="5">
        <v>13</v>
      </c>
      <c r="D12" s="10">
        <v>1</v>
      </c>
      <c r="F12" s="9" t="s">
        <v>49</v>
      </c>
      <c r="G12" s="17">
        <v>3</v>
      </c>
      <c r="H12" s="17">
        <v>8</v>
      </c>
      <c r="I12" s="18">
        <v>4</v>
      </c>
      <c r="K12" s="9" t="s">
        <v>50</v>
      </c>
      <c r="L12" s="11">
        <v>0</v>
      </c>
      <c r="M12" s="11">
        <v>2</v>
      </c>
      <c r="N12" s="10">
        <v>2</v>
      </c>
      <c r="P12" s="13"/>
      <c r="R12" s="68" t="s">
        <v>51</v>
      </c>
      <c r="S12" s="43" t="s">
        <v>52</v>
      </c>
      <c r="T12" s="44">
        <v>25</v>
      </c>
      <c r="U12" s="44">
        <v>25</v>
      </c>
      <c r="W12" s="68" t="s">
        <v>51</v>
      </c>
      <c r="X12" s="43" t="s">
        <v>52</v>
      </c>
      <c r="Y12" s="44">
        <v>25</v>
      </c>
      <c r="Z12" s="44">
        <v>25</v>
      </c>
      <c r="AB12" s="68" t="s">
        <v>51</v>
      </c>
      <c r="AC12" s="43" t="s">
        <v>52</v>
      </c>
      <c r="AD12" s="44">
        <v>25</v>
      </c>
      <c r="AE12" s="44">
        <v>25</v>
      </c>
    </row>
    <row r="13" spans="1:31" ht="15" thickBot="1">
      <c r="A13" s="2"/>
      <c r="B13" s="3"/>
      <c r="C13" s="3"/>
      <c r="D13" s="4"/>
      <c r="F13" s="9" t="s">
        <v>53</v>
      </c>
      <c r="G13" s="17">
        <v>6</v>
      </c>
      <c r="H13" s="17">
        <v>10</v>
      </c>
      <c r="I13" s="18">
        <v>6</v>
      </c>
      <c r="K13" s="9"/>
      <c r="L13" s="11"/>
      <c r="M13" s="11"/>
      <c r="N13" s="10"/>
      <c r="R13" s="69"/>
      <c r="S13" s="45" t="s">
        <v>54</v>
      </c>
      <c r="T13" s="44">
        <v>-20</v>
      </c>
      <c r="U13" s="44">
        <v>-20</v>
      </c>
      <c r="W13" s="69"/>
      <c r="X13" s="45" t="s">
        <v>54</v>
      </c>
      <c r="Y13" s="44">
        <v>-20</v>
      </c>
      <c r="Z13" s="44">
        <v>-20</v>
      </c>
      <c r="AB13" s="69"/>
      <c r="AC13" s="45" t="s">
        <v>54</v>
      </c>
      <c r="AD13" s="44">
        <v>-20</v>
      </c>
      <c r="AE13" s="44">
        <v>-20</v>
      </c>
    </row>
    <row r="14" spans="1:31" ht="14.5" customHeight="1">
      <c r="A14" s="46" t="s">
        <v>55</v>
      </c>
      <c r="B14" s="47">
        <f>AVERAGE(B3:B12)</f>
        <v>3.6</v>
      </c>
      <c r="C14" s="47">
        <f>AVERAGE(C3:C12)</f>
        <v>13.1</v>
      </c>
      <c r="D14" s="48">
        <f>AVERAGE(D3:D12)</f>
        <v>2.9</v>
      </c>
      <c r="E14" s="7"/>
      <c r="F14" s="6"/>
      <c r="G14" s="47">
        <f>AVERAGE(G3:G13)</f>
        <v>5.4545454545454541</v>
      </c>
      <c r="H14" s="47">
        <f>AVERAGE(H3:H13)</f>
        <v>9.0909090909090917</v>
      </c>
      <c r="I14" s="48">
        <f>AVERAGE(I3:I13)</f>
        <v>5.3636363636363633</v>
      </c>
      <c r="J14" s="7"/>
      <c r="K14" s="6"/>
      <c r="L14" s="47">
        <f>AVERAGE(L3:L12)</f>
        <v>3.4</v>
      </c>
      <c r="M14" s="47">
        <f>AVERAGE(M3:M12)</f>
        <v>5.8</v>
      </c>
      <c r="N14" s="48">
        <f>AVERAGE(N3:N12)</f>
        <v>3.5</v>
      </c>
      <c r="O14" s="49"/>
      <c r="R14" s="70" t="s">
        <v>56</v>
      </c>
      <c r="S14" s="62" t="s">
        <v>57</v>
      </c>
      <c r="T14" s="50">
        <v>91.417576200748641</v>
      </c>
      <c r="U14" s="50">
        <v>64.74852952609524</v>
      </c>
      <c r="W14" s="70" t="s">
        <v>56</v>
      </c>
      <c r="X14" s="62" t="s">
        <v>57</v>
      </c>
      <c r="Y14" s="50">
        <v>98.221668344533839</v>
      </c>
      <c r="Z14" s="50">
        <v>8.9601489975023654</v>
      </c>
      <c r="AB14" s="70" t="s">
        <v>56</v>
      </c>
      <c r="AC14" s="62" t="s">
        <v>57</v>
      </c>
      <c r="AD14" s="50">
        <v>99.823770626128123</v>
      </c>
      <c r="AE14" s="50">
        <v>39.374183725645487</v>
      </c>
    </row>
    <row r="15" spans="1:31" ht="15" thickBot="1">
      <c r="A15" s="51" t="s">
        <v>58</v>
      </c>
      <c r="B15" s="52">
        <f>STDEV(B3:B12)</f>
        <v>3.5339622081862858</v>
      </c>
      <c r="C15" s="52">
        <f>STDEV(C3:C12)</f>
        <v>4.701063709417264</v>
      </c>
      <c r="D15" s="53">
        <f>STDEV(D3:D12)</f>
        <v>4.8636977245256059</v>
      </c>
      <c r="E15" s="3"/>
      <c r="F15" s="2"/>
      <c r="G15" s="52">
        <f>STDEV(G3:G13)</f>
        <v>4.8034078811534702</v>
      </c>
      <c r="H15" s="52">
        <f>STDEV(H3:H13)</f>
        <v>4.7213249296049398</v>
      </c>
      <c r="I15" s="53">
        <f>STDEV(I3:I13)</f>
        <v>4.0809980953861587</v>
      </c>
      <c r="J15" s="3"/>
      <c r="K15" s="2"/>
      <c r="L15" s="52">
        <f>STDEV(L3:L12)</f>
        <v>3.5962943891363142</v>
      </c>
      <c r="M15" s="52">
        <f>STDEV(M3:M12)</f>
        <v>4.1846279537267241</v>
      </c>
      <c r="N15" s="53">
        <f>STDEV(N3:N12)</f>
        <v>2.9154759474226504</v>
      </c>
      <c r="P15" s="54"/>
      <c r="R15" s="71"/>
      <c r="S15" s="63"/>
      <c r="T15" s="55" t="s">
        <v>59</v>
      </c>
      <c r="U15" s="55" t="s">
        <v>60</v>
      </c>
      <c r="W15" s="71"/>
      <c r="X15" s="63"/>
      <c r="Y15" s="55" t="s">
        <v>61</v>
      </c>
      <c r="Z15" s="55" t="s">
        <v>62</v>
      </c>
      <c r="AB15" s="71"/>
      <c r="AC15" s="63"/>
      <c r="AD15" s="55" t="s">
        <v>63</v>
      </c>
      <c r="AE15" s="55" t="s">
        <v>60</v>
      </c>
    </row>
    <row r="16" spans="1:31">
      <c r="A16" s="6" t="s">
        <v>9</v>
      </c>
      <c r="B16" s="7">
        <f>B3-B3</f>
        <v>0</v>
      </c>
      <c r="C16" s="7">
        <f>C3-B3</f>
        <v>2</v>
      </c>
      <c r="D16" s="8">
        <f>D3-B3</f>
        <v>0</v>
      </c>
      <c r="F16" s="9" t="s">
        <v>10</v>
      </c>
      <c r="G16" s="56">
        <f>G3-G3</f>
        <v>0</v>
      </c>
      <c r="H16" s="56">
        <f>H3-G3</f>
        <v>-3</v>
      </c>
      <c r="I16" s="57">
        <f>I3-G3</f>
        <v>0</v>
      </c>
      <c r="K16" s="9" t="s">
        <v>11</v>
      </c>
      <c r="L16" s="7">
        <f>L3-L3</f>
        <v>0</v>
      </c>
      <c r="M16" s="7">
        <f>M3-L3</f>
        <v>6</v>
      </c>
      <c r="N16" s="8">
        <f>N3-L3</f>
        <v>-5</v>
      </c>
      <c r="P16" s="58"/>
      <c r="R16" s="71"/>
      <c r="S16" s="64" t="s">
        <v>64</v>
      </c>
      <c r="T16" s="50">
        <v>8.1835225274026229</v>
      </c>
      <c r="U16" s="50">
        <v>31.953762853506042</v>
      </c>
      <c r="W16" s="71"/>
      <c r="X16" s="64" t="s">
        <v>64</v>
      </c>
      <c r="Y16" s="50">
        <v>1.7544720452105651</v>
      </c>
      <c r="Z16" s="50">
        <v>72.226144108540637</v>
      </c>
      <c r="AB16" s="71"/>
      <c r="AC16" s="64" t="s">
        <v>64</v>
      </c>
      <c r="AD16" s="50">
        <v>0.15077847173578671</v>
      </c>
      <c r="AE16" s="50">
        <v>25.735762598796626</v>
      </c>
    </row>
    <row r="17" spans="1:33">
      <c r="A17" s="9" t="s">
        <v>13</v>
      </c>
      <c r="B17" s="11">
        <f t="shared" ref="B17:B25" si="0">B4-B4</f>
        <v>0</v>
      </c>
      <c r="C17" s="11">
        <f t="shared" ref="C17:C25" si="1">C4-B4</f>
        <v>11</v>
      </c>
      <c r="D17" s="10">
        <f t="shared" ref="D17:D25" si="2">D4-B4</f>
        <v>12</v>
      </c>
      <c r="F17" s="9" t="s">
        <v>14</v>
      </c>
      <c r="G17" s="17">
        <f t="shared" ref="G17:G26" si="3">G4-G4</f>
        <v>0</v>
      </c>
      <c r="H17" s="17">
        <f t="shared" ref="H17:H26" si="4">H4-G4</f>
        <v>4</v>
      </c>
      <c r="I17" s="18">
        <f t="shared" ref="I17:I26" si="5">I4-G4</f>
        <v>5</v>
      </c>
      <c r="K17" s="9" t="s">
        <v>15</v>
      </c>
      <c r="L17" s="11">
        <f t="shared" ref="L17:L25" si="6">L4-L4</f>
        <v>0</v>
      </c>
      <c r="M17" s="11">
        <f t="shared" ref="M17:M25" si="7">M4-L4</f>
        <v>4</v>
      </c>
      <c r="N17" s="10">
        <f t="shared" ref="N17:N25" si="8">N4-L4</f>
        <v>5</v>
      </c>
      <c r="P17" s="58"/>
      <c r="R17" s="71"/>
      <c r="S17" s="65"/>
      <c r="T17" s="55" t="s">
        <v>62</v>
      </c>
      <c r="U17" s="55" t="s">
        <v>60</v>
      </c>
      <c r="W17" s="71"/>
      <c r="X17" s="65"/>
      <c r="Y17" s="55" t="s">
        <v>65</v>
      </c>
      <c r="Z17" s="55" t="s">
        <v>60</v>
      </c>
      <c r="AB17" s="71"/>
      <c r="AC17" s="65"/>
      <c r="AD17" s="55" t="s">
        <v>66</v>
      </c>
      <c r="AE17" s="55" t="s">
        <v>60</v>
      </c>
    </row>
    <row r="18" spans="1:33" ht="14.5" customHeight="1">
      <c r="A18" s="9" t="s">
        <v>19</v>
      </c>
      <c r="B18" s="11">
        <f t="shared" si="0"/>
        <v>0</v>
      </c>
      <c r="C18" s="11">
        <f t="shared" si="1"/>
        <v>9</v>
      </c>
      <c r="D18" s="10">
        <f t="shared" si="2"/>
        <v>0</v>
      </c>
      <c r="F18" s="9" t="s">
        <v>20</v>
      </c>
      <c r="G18" s="17">
        <f t="shared" si="3"/>
        <v>0</v>
      </c>
      <c r="H18" s="17">
        <f t="shared" si="4"/>
        <v>1</v>
      </c>
      <c r="I18" s="18">
        <f t="shared" si="5"/>
        <v>-3</v>
      </c>
      <c r="K18" s="9" t="s">
        <v>21</v>
      </c>
      <c r="L18" s="11">
        <f t="shared" si="6"/>
        <v>0</v>
      </c>
      <c r="M18" s="17">
        <f t="shared" si="7"/>
        <v>2</v>
      </c>
      <c r="N18" s="10">
        <f t="shared" si="8"/>
        <v>0</v>
      </c>
      <c r="P18" s="58"/>
      <c r="R18" s="71"/>
      <c r="S18" s="66" t="s">
        <v>67</v>
      </c>
      <c r="T18" s="50">
        <v>0.39890127184873658</v>
      </c>
      <c r="U18" s="50">
        <v>3.297707620398719</v>
      </c>
      <c r="W18" s="71"/>
      <c r="X18" s="66" t="s">
        <v>67</v>
      </c>
      <c r="Y18" s="50">
        <v>2.3859610255595846E-2</v>
      </c>
      <c r="Z18" s="50">
        <v>18.813706893957004</v>
      </c>
      <c r="AB18" s="71"/>
      <c r="AC18" s="66" t="s">
        <v>67</v>
      </c>
      <c r="AD18" s="50">
        <v>2.5450902136090057E-2</v>
      </c>
      <c r="AE18" s="50">
        <v>34.890053675557887</v>
      </c>
    </row>
    <row r="19" spans="1:33">
      <c r="A19" s="9" t="s">
        <v>23</v>
      </c>
      <c r="B19" s="11">
        <f t="shared" si="0"/>
        <v>0</v>
      </c>
      <c r="C19" s="11">
        <f t="shared" si="1"/>
        <v>11</v>
      </c>
      <c r="D19" s="10">
        <f t="shared" si="2"/>
        <v>0</v>
      </c>
      <c r="F19" s="9" t="s">
        <v>24</v>
      </c>
      <c r="G19" s="17">
        <f t="shared" si="3"/>
        <v>0</v>
      </c>
      <c r="H19" s="17">
        <f t="shared" si="4"/>
        <v>0</v>
      </c>
      <c r="I19" s="18">
        <f t="shared" si="5"/>
        <v>-5</v>
      </c>
      <c r="K19" s="9" t="s">
        <v>25</v>
      </c>
      <c r="L19" s="11">
        <f t="shared" si="6"/>
        <v>0</v>
      </c>
      <c r="M19" s="11">
        <f t="shared" si="7"/>
        <v>3</v>
      </c>
      <c r="N19" s="10">
        <f t="shared" si="8"/>
        <v>-4</v>
      </c>
      <c r="O19" s="16"/>
      <c r="P19" s="58"/>
      <c r="R19" s="71"/>
      <c r="S19" s="67"/>
      <c r="T19" s="55" t="s">
        <v>66</v>
      </c>
      <c r="U19" s="55" t="s">
        <v>65</v>
      </c>
      <c r="W19" s="71"/>
      <c r="X19" s="67"/>
      <c r="Y19" s="55" t="s">
        <v>66</v>
      </c>
      <c r="Z19" s="55" t="s">
        <v>62</v>
      </c>
      <c r="AB19" s="71"/>
      <c r="AC19" s="67"/>
      <c r="AD19" s="55" t="s">
        <v>66</v>
      </c>
      <c r="AE19" s="55" t="s">
        <v>60</v>
      </c>
    </row>
    <row r="20" spans="1:33">
      <c r="A20" s="9" t="s">
        <v>27</v>
      </c>
      <c r="B20" s="11">
        <f t="shared" si="0"/>
        <v>0</v>
      </c>
      <c r="C20" s="11">
        <f t="shared" si="1"/>
        <v>14</v>
      </c>
      <c r="D20" s="10">
        <f t="shared" si="2"/>
        <v>-6</v>
      </c>
      <c r="F20" s="9" t="s">
        <v>28</v>
      </c>
      <c r="G20" s="17">
        <f t="shared" si="3"/>
        <v>0</v>
      </c>
      <c r="H20" s="17">
        <f t="shared" si="4"/>
        <v>8</v>
      </c>
      <c r="I20" s="18">
        <f t="shared" si="5"/>
        <v>-1</v>
      </c>
      <c r="K20" s="9" t="s">
        <v>29</v>
      </c>
      <c r="L20" s="11">
        <f t="shared" si="6"/>
        <v>0</v>
      </c>
      <c r="M20" s="11">
        <f t="shared" si="7"/>
        <v>7</v>
      </c>
      <c r="N20" s="10">
        <f t="shared" si="8"/>
        <v>3</v>
      </c>
      <c r="O20" s="16"/>
      <c r="P20" s="58"/>
    </row>
    <row r="21" spans="1:33">
      <c r="A21" s="9" t="s">
        <v>31</v>
      </c>
      <c r="B21" s="11">
        <f t="shared" si="0"/>
        <v>0</v>
      </c>
      <c r="C21" s="11">
        <f t="shared" si="1"/>
        <v>6</v>
      </c>
      <c r="D21" s="10">
        <f t="shared" si="2"/>
        <v>-8</v>
      </c>
      <c r="F21" s="9" t="s">
        <v>32</v>
      </c>
      <c r="G21" s="17">
        <f t="shared" si="3"/>
        <v>0</v>
      </c>
      <c r="H21" s="17">
        <f t="shared" si="4"/>
        <v>5</v>
      </c>
      <c r="I21" s="18">
        <f t="shared" si="5"/>
        <v>4</v>
      </c>
      <c r="K21" s="9" t="s">
        <v>33</v>
      </c>
      <c r="L21" s="11">
        <f t="shared" si="6"/>
        <v>0</v>
      </c>
      <c r="M21" s="11">
        <f t="shared" si="7"/>
        <v>-2</v>
      </c>
      <c r="N21" s="10">
        <f t="shared" si="8"/>
        <v>-1</v>
      </c>
      <c r="O21" s="16"/>
    </row>
    <row r="22" spans="1:33">
      <c r="A22" s="9" t="s">
        <v>35</v>
      </c>
      <c r="B22" s="11">
        <f t="shared" si="0"/>
        <v>0</v>
      </c>
      <c r="C22" s="11">
        <f t="shared" si="1"/>
        <v>11</v>
      </c>
      <c r="D22" s="10">
        <f t="shared" si="2"/>
        <v>-1</v>
      </c>
      <c r="F22" s="9" t="s">
        <v>36</v>
      </c>
      <c r="G22" s="17">
        <f t="shared" si="3"/>
        <v>0</v>
      </c>
      <c r="H22" s="17">
        <f t="shared" si="4"/>
        <v>3</v>
      </c>
      <c r="I22" s="18">
        <f t="shared" si="5"/>
        <v>0</v>
      </c>
      <c r="K22" s="9" t="s">
        <v>37</v>
      </c>
      <c r="L22" s="11">
        <f t="shared" si="6"/>
        <v>0</v>
      </c>
      <c r="M22" s="11">
        <f t="shared" si="7"/>
        <v>0</v>
      </c>
      <c r="N22" s="10">
        <f t="shared" si="8"/>
        <v>0</v>
      </c>
      <c r="O22" s="16"/>
    </row>
    <row r="23" spans="1:33">
      <c r="A23" s="9" t="s">
        <v>40</v>
      </c>
      <c r="B23" s="11">
        <f t="shared" si="0"/>
        <v>0</v>
      </c>
      <c r="C23" s="11">
        <f t="shared" si="1"/>
        <v>13</v>
      </c>
      <c r="D23" s="10">
        <f t="shared" si="2"/>
        <v>7</v>
      </c>
      <c r="F23" s="9" t="s">
        <v>41</v>
      </c>
      <c r="G23" s="17">
        <f t="shared" si="3"/>
        <v>0</v>
      </c>
      <c r="H23" s="17">
        <f t="shared" si="4"/>
        <v>1</v>
      </c>
      <c r="I23" s="18">
        <f t="shared" si="5"/>
        <v>-1</v>
      </c>
      <c r="K23" s="9" t="s">
        <v>42</v>
      </c>
      <c r="L23" s="11">
        <f t="shared" si="6"/>
        <v>0</v>
      </c>
      <c r="M23" s="11">
        <f t="shared" si="7"/>
        <v>1</v>
      </c>
      <c r="N23" s="10">
        <f t="shared" si="8"/>
        <v>0</v>
      </c>
    </row>
    <row r="24" spans="1:33">
      <c r="A24" s="9" t="s">
        <v>44</v>
      </c>
      <c r="B24" s="11">
        <f t="shared" si="0"/>
        <v>0</v>
      </c>
      <c r="C24" s="11">
        <f t="shared" si="1"/>
        <v>7</v>
      </c>
      <c r="D24" s="10">
        <f t="shared" si="2"/>
        <v>-10</v>
      </c>
      <c r="F24" s="9" t="s">
        <v>45</v>
      </c>
      <c r="G24" s="17">
        <f t="shared" si="3"/>
        <v>0</v>
      </c>
      <c r="H24" s="17">
        <f t="shared" si="4"/>
        <v>12</v>
      </c>
      <c r="I24" s="18">
        <f t="shared" si="5"/>
        <v>-1</v>
      </c>
      <c r="K24" s="9" t="s">
        <v>46</v>
      </c>
      <c r="L24" s="11">
        <f t="shared" si="6"/>
        <v>0</v>
      </c>
      <c r="M24" s="11">
        <f t="shared" si="7"/>
        <v>1</v>
      </c>
      <c r="N24" s="10">
        <f t="shared" si="8"/>
        <v>1</v>
      </c>
    </row>
    <row r="25" spans="1:33">
      <c r="A25" s="9" t="s">
        <v>48</v>
      </c>
      <c r="B25" s="11">
        <f t="shared" si="0"/>
        <v>0</v>
      </c>
      <c r="C25" s="11">
        <f t="shared" si="1"/>
        <v>11</v>
      </c>
      <c r="D25" s="10">
        <f t="shared" si="2"/>
        <v>-1</v>
      </c>
      <c r="F25" s="9" t="s">
        <v>49</v>
      </c>
      <c r="G25" s="17">
        <f t="shared" si="3"/>
        <v>0</v>
      </c>
      <c r="H25" s="17">
        <f t="shared" si="4"/>
        <v>5</v>
      </c>
      <c r="I25" s="18">
        <f t="shared" si="5"/>
        <v>1</v>
      </c>
      <c r="K25" s="9" t="s">
        <v>50</v>
      </c>
      <c r="L25" s="11">
        <f t="shared" si="6"/>
        <v>0</v>
      </c>
      <c r="M25" s="11">
        <f t="shared" si="7"/>
        <v>2</v>
      </c>
      <c r="N25" s="10">
        <f t="shared" si="8"/>
        <v>2</v>
      </c>
    </row>
    <row r="26" spans="1:33" ht="15" thickBot="1">
      <c r="A26" s="2"/>
      <c r="B26" s="3"/>
      <c r="C26" s="3"/>
      <c r="D26" s="4"/>
      <c r="F26" s="9" t="s">
        <v>53</v>
      </c>
      <c r="G26" s="17">
        <f t="shared" si="3"/>
        <v>0</v>
      </c>
      <c r="H26" s="17">
        <f t="shared" si="4"/>
        <v>4</v>
      </c>
      <c r="I26" s="18">
        <f t="shared" si="5"/>
        <v>0</v>
      </c>
      <c r="K26" s="9"/>
      <c r="L26" s="11"/>
      <c r="M26" s="11"/>
      <c r="N26" s="10"/>
    </row>
    <row r="27" spans="1:33">
      <c r="A27" s="46" t="s">
        <v>55</v>
      </c>
      <c r="B27" s="47">
        <f>AVERAGE(B16:B25)</f>
        <v>0</v>
      </c>
      <c r="C27" s="47">
        <f>AVERAGE(C16:C25)</f>
        <v>9.5</v>
      </c>
      <c r="D27" s="48">
        <f>AVERAGE(D16:D25)</f>
        <v>-0.7</v>
      </c>
      <c r="E27" s="7"/>
      <c r="F27" s="6"/>
      <c r="G27" s="47">
        <f>AVERAGE(G16:G26)</f>
        <v>0</v>
      </c>
      <c r="H27" s="47">
        <f>AVERAGE(H16:H26)</f>
        <v>3.6363636363636362</v>
      </c>
      <c r="I27" s="48">
        <f>AVERAGE(I16:I26)</f>
        <v>-9.0909090909090912E-2</v>
      </c>
      <c r="J27" s="7"/>
      <c r="K27" s="6"/>
      <c r="L27" s="47">
        <f>AVERAGE(L16:L25)</f>
        <v>0</v>
      </c>
      <c r="M27" s="47">
        <f>AVERAGE(M16:M25)</f>
        <v>2.4</v>
      </c>
      <c r="N27" s="48">
        <f>AVERAGE(N16:N25)</f>
        <v>0.1</v>
      </c>
    </row>
    <row r="28" spans="1:33" ht="15" thickBot="1">
      <c r="A28" s="51" t="s">
        <v>58</v>
      </c>
      <c r="B28" s="52">
        <f>STDEV(B16:B25)</f>
        <v>0</v>
      </c>
      <c r="C28" s="52">
        <f>STDEV(C16:C25)</f>
        <v>3.5978388574871505</v>
      </c>
      <c r="D28" s="53">
        <f>STDEV(D16:D25)</f>
        <v>6.5836497814240129</v>
      </c>
      <c r="E28" s="3"/>
      <c r="F28" s="2"/>
      <c r="G28" s="52">
        <f>STDEV(G16:G26)</f>
        <v>0</v>
      </c>
      <c r="H28" s="52">
        <f>STDEV(H16:H26)</f>
        <v>4.0564202758769277</v>
      </c>
      <c r="I28" s="53">
        <f>STDEV(I16:I26)</f>
        <v>2.809076198843508</v>
      </c>
      <c r="J28" s="3"/>
      <c r="K28" s="2"/>
      <c r="L28" s="52">
        <f>STDEV(L16:L25)</f>
        <v>0</v>
      </c>
      <c r="M28" s="52">
        <f>STDEV(M16:M25)</f>
        <v>2.7162065049951152</v>
      </c>
      <c r="N28" s="53">
        <f>STDEV(N16:N25)</f>
        <v>2.9981475762358478</v>
      </c>
      <c r="Q28" t="s">
        <v>68</v>
      </c>
      <c r="W28" t="s">
        <v>69</v>
      </c>
      <c r="AC28" t="s">
        <v>70</v>
      </c>
    </row>
    <row r="29" spans="1:33">
      <c r="Q29" s="14" t="s">
        <v>12</v>
      </c>
      <c r="R29" s="15"/>
      <c r="S29" s="14" t="s">
        <v>71</v>
      </c>
      <c r="T29" s="16"/>
      <c r="U29" s="16"/>
      <c r="W29" s="14" t="s">
        <v>12</v>
      </c>
      <c r="X29" s="15"/>
      <c r="Y29" s="14" t="s">
        <v>71</v>
      </c>
      <c r="Z29" s="16"/>
      <c r="AA29" s="16"/>
      <c r="AC29" s="14" t="s">
        <v>12</v>
      </c>
      <c r="AD29" s="15"/>
      <c r="AE29" s="14" t="s">
        <v>71</v>
      </c>
      <c r="AF29" s="16"/>
      <c r="AG29" s="16"/>
    </row>
    <row r="30" spans="1:33">
      <c r="Q30" s="72" t="s">
        <v>16</v>
      </c>
      <c r="R30" s="73"/>
      <c r="S30" s="21" t="s">
        <v>17</v>
      </c>
      <c r="T30" s="21" t="s">
        <v>72</v>
      </c>
      <c r="U30" s="21" t="s">
        <v>18</v>
      </c>
      <c r="W30" s="72" t="s">
        <v>16</v>
      </c>
      <c r="X30" s="73"/>
      <c r="Y30" s="21" t="s">
        <v>17</v>
      </c>
      <c r="Z30" s="21" t="s">
        <v>72</v>
      </c>
      <c r="AA30" s="21" t="s">
        <v>18</v>
      </c>
      <c r="AC30" s="72" t="s">
        <v>16</v>
      </c>
      <c r="AD30" s="73"/>
      <c r="AE30" s="21" t="s">
        <v>17</v>
      </c>
      <c r="AF30" s="21" t="s">
        <v>72</v>
      </c>
      <c r="AG30" s="21" t="s">
        <v>18</v>
      </c>
    </row>
    <row r="31" spans="1:33" ht="14.5" customHeight="1">
      <c r="Q31" s="59"/>
      <c r="R31" s="60" t="s">
        <v>26</v>
      </c>
      <c r="S31" s="61">
        <v>90</v>
      </c>
      <c r="T31" s="61">
        <v>90</v>
      </c>
      <c r="U31" s="61">
        <v>90</v>
      </c>
      <c r="W31" s="59"/>
      <c r="X31" s="60" t="s">
        <v>26</v>
      </c>
      <c r="Y31" s="61">
        <v>90</v>
      </c>
      <c r="Z31" s="61">
        <v>90</v>
      </c>
      <c r="AA31" s="61">
        <v>90</v>
      </c>
      <c r="AC31" s="59"/>
      <c r="AD31" s="60" t="s">
        <v>26</v>
      </c>
      <c r="AE31" s="61">
        <v>90</v>
      </c>
      <c r="AF31" s="61">
        <v>90</v>
      </c>
      <c r="AG31" s="61">
        <v>90</v>
      </c>
    </row>
    <row r="32" spans="1:33">
      <c r="Q32" s="23"/>
      <c r="R32" s="29" t="s">
        <v>30</v>
      </c>
      <c r="S32" s="30">
        <v>13.73149144076781</v>
      </c>
      <c r="T32" s="31">
        <v>15.367174452903969</v>
      </c>
      <c r="U32" s="31">
        <v>12.01500093986296</v>
      </c>
      <c r="W32" s="23"/>
      <c r="X32" s="29" t="s">
        <v>30</v>
      </c>
      <c r="Y32" s="30">
        <v>13.46671146728684</v>
      </c>
      <c r="Z32" s="31">
        <v>5.4975022533834439</v>
      </c>
      <c r="AA32" s="31">
        <v>6.4121632985087267</v>
      </c>
      <c r="AC32" s="23"/>
      <c r="AD32" s="29" t="s">
        <v>30</v>
      </c>
      <c r="AE32" s="30">
        <v>11.953901017878085</v>
      </c>
      <c r="AF32" s="31">
        <v>5.9902047332230746</v>
      </c>
      <c r="AG32" s="31">
        <v>6.0792034501032486</v>
      </c>
    </row>
    <row r="33" spans="17:33">
      <c r="Q33" s="23"/>
      <c r="R33" s="32" t="s">
        <v>73</v>
      </c>
      <c r="S33" s="33">
        <v>7.1779162690834113</v>
      </c>
      <c r="T33" s="33">
        <v>-32.973081007728695</v>
      </c>
      <c r="U33" s="33">
        <v>-30.834780557002034</v>
      </c>
      <c r="W33" s="23"/>
      <c r="X33" s="32" t="s">
        <v>73</v>
      </c>
      <c r="Y33" s="33">
        <v>118.11848429826384</v>
      </c>
      <c r="Z33" s="33">
        <v>-74.718211261003432</v>
      </c>
      <c r="AA33" s="33">
        <v>-24.297599088505223</v>
      </c>
      <c r="AC33" s="23"/>
      <c r="AD33" s="32" t="s">
        <v>73</v>
      </c>
      <c r="AE33" s="33">
        <v>103.51065955662958</v>
      </c>
      <c r="AF33" s="33">
        <v>-62.281141488971393</v>
      </c>
      <c r="AG33" s="33">
        <v>10.132079362199292</v>
      </c>
    </row>
    <row r="34" spans="17:33">
      <c r="Q34" s="74" t="s">
        <v>38</v>
      </c>
      <c r="R34" s="34" t="s">
        <v>39</v>
      </c>
      <c r="S34" s="35">
        <v>-32.385936156658332</v>
      </c>
      <c r="T34" s="35">
        <v>-53.541606814577619</v>
      </c>
      <c r="U34" s="35">
        <v>-59.799878832925735</v>
      </c>
      <c r="W34" s="74" t="s">
        <v>38</v>
      </c>
      <c r="X34" s="34" t="s">
        <v>39</v>
      </c>
      <c r="Y34" s="35">
        <v>21.885903837518114</v>
      </c>
      <c r="Z34" s="35">
        <v>-91.800794258413958</v>
      </c>
      <c r="AA34" s="35">
        <v>-80.013430350214506</v>
      </c>
      <c r="AC34" s="74" t="s">
        <v>38</v>
      </c>
      <c r="AD34" s="34" t="s">
        <v>39</v>
      </c>
      <c r="AE34" s="35">
        <v>19.042581691934288</v>
      </c>
      <c r="AF34" s="35">
        <v>-88.07450263348872</v>
      </c>
      <c r="AG34" s="35">
        <v>-70.323751574156447</v>
      </c>
    </row>
    <row r="35" spans="17:33" ht="14.5" customHeight="1">
      <c r="Q35" s="75"/>
      <c r="R35" s="36" t="s">
        <v>43</v>
      </c>
      <c r="S35" s="38">
        <v>69.892254404315878</v>
      </c>
      <c r="T35" s="38">
        <v>-3.2982511541922861</v>
      </c>
      <c r="U35" s="38">
        <v>19.000327404889433</v>
      </c>
      <c r="W35" s="75"/>
      <c r="X35" s="36" t="s">
        <v>43</v>
      </c>
      <c r="Y35" s="38">
        <v>290.32957622395344</v>
      </c>
      <c r="Z35" s="38">
        <v>-22.045029483598029</v>
      </c>
      <c r="AA35" s="38">
        <v>186.73522291136095</v>
      </c>
      <c r="AC35" s="75"/>
      <c r="AD35" s="36" t="s">
        <v>43</v>
      </c>
      <c r="AE35" s="38">
        <v>247.91406540858441</v>
      </c>
      <c r="AF35" s="38">
        <v>19.30003786426559</v>
      </c>
      <c r="AG35" s="38">
        <v>308.71321504638576</v>
      </c>
    </row>
    <row r="36" spans="17:33">
      <c r="Q36" s="40"/>
      <c r="R36" s="41" t="s">
        <v>47</v>
      </c>
      <c r="S36" s="42">
        <v>51.139095280487105</v>
      </c>
      <c r="T36" s="42">
        <v>25.121677830192667</v>
      </c>
      <c r="U36" s="42">
        <v>39.40010311890758</v>
      </c>
      <c r="W36" s="40"/>
      <c r="X36" s="41" t="s">
        <v>47</v>
      </c>
      <c r="Y36" s="42">
        <v>134.22183619321765</v>
      </c>
      <c r="Z36" s="42">
        <v>34.877882387407965</v>
      </c>
      <c r="AA36" s="42">
        <v>133.37432663078772</v>
      </c>
      <c r="AC36" s="40"/>
      <c r="AD36" s="41" t="s">
        <v>47</v>
      </c>
      <c r="AE36" s="42">
        <v>114.43574185832506</v>
      </c>
      <c r="AF36" s="42">
        <v>53.687270248877155</v>
      </c>
      <c r="AG36" s="42">
        <v>189.51848331027111</v>
      </c>
    </row>
    <row r="37" spans="17:33">
      <c r="Q37" s="68" t="s">
        <v>51</v>
      </c>
      <c r="R37" s="43" t="s">
        <v>52</v>
      </c>
      <c r="S37" s="44">
        <v>25</v>
      </c>
      <c r="T37" s="44">
        <v>25</v>
      </c>
      <c r="U37" s="44">
        <v>25</v>
      </c>
      <c r="W37" s="68" t="s">
        <v>51</v>
      </c>
      <c r="X37" s="43" t="s">
        <v>52</v>
      </c>
      <c r="Y37" s="44">
        <v>25</v>
      </c>
      <c r="Z37" s="44">
        <v>25</v>
      </c>
      <c r="AA37" s="44">
        <v>25</v>
      </c>
      <c r="AC37" s="68" t="s">
        <v>51</v>
      </c>
      <c r="AD37" s="43" t="s">
        <v>52</v>
      </c>
      <c r="AE37" s="44">
        <v>25</v>
      </c>
      <c r="AF37" s="44">
        <v>25</v>
      </c>
      <c r="AG37" s="44">
        <v>25</v>
      </c>
    </row>
    <row r="38" spans="17:33" ht="14.5" customHeight="1">
      <c r="Q38" s="69"/>
      <c r="R38" s="45" t="s">
        <v>54</v>
      </c>
      <c r="S38" s="44">
        <v>-20</v>
      </c>
      <c r="T38" s="44">
        <v>-20</v>
      </c>
      <c r="U38" s="44">
        <v>-20</v>
      </c>
      <c r="W38" s="69"/>
      <c r="X38" s="45" t="s">
        <v>54</v>
      </c>
      <c r="Y38" s="44">
        <v>-20</v>
      </c>
      <c r="Z38" s="44">
        <v>-20</v>
      </c>
      <c r="AA38" s="44">
        <v>-20</v>
      </c>
      <c r="AC38" s="69"/>
      <c r="AD38" s="45" t="s">
        <v>54</v>
      </c>
      <c r="AE38" s="44">
        <v>-20</v>
      </c>
      <c r="AF38" s="44">
        <v>-20</v>
      </c>
      <c r="AG38" s="44">
        <v>-20</v>
      </c>
    </row>
    <row r="39" spans="17:33">
      <c r="Q39" s="70" t="s">
        <v>56</v>
      </c>
      <c r="R39" s="62" t="s">
        <v>57</v>
      </c>
      <c r="S39" s="50">
        <v>28.221977944901823</v>
      </c>
      <c r="T39" s="50">
        <v>0.46661834701790161</v>
      </c>
      <c r="U39" s="50">
        <v>3.7867636980839552</v>
      </c>
      <c r="W39" s="70" t="s">
        <v>56</v>
      </c>
      <c r="X39" s="62" t="s">
        <v>57</v>
      </c>
      <c r="Y39" s="50">
        <v>94.297909991196533</v>
      </c>
      <c r="Z39" s="50">
        <v>1.7702960424425145</v>
      </c>
      <c r="AA39" s="50">
        <v>24.5949475741821</v>
      </c>
      <c r="AC39" s="70" t="s">
        <v>56</v>
      </c>
      <c r="AD39" s="62" t="s">
        <v>57</v>
      </c>
      <c r="AE39" s="50">
        <v>93.456118892277743</v>
      </c>
      <c r="AF39" s="50">
        <v>4.5063666847683859</v>
      </c>
      <c r="AG39" s="50">
        <v>42.866813840140132</v>
      </c>
    </row>
    <row r="40" spans="17:33" ht="14.5" customHeight="1">
      <c r="Q40" s="71"/>
      <c r="R40" s="63"/>
      <c r="S40" s="55" t="s">
        <v>60</v>
      </c>
      <c r="T40" s="55" t="s">
        <v>66</v>
      </c>
      <c r="U40" s="55" t="s">
        <v>65</v>
      </c>
      <c r="W40" s="71"/>
      <c r="X40" s="63"/>
      <c r="Y40" s="55" t="s">
        <v>59</v>
      </c>
      <c r="Z40" s="55" t="s">
        <v>65</v>
      </c>
      <c r="AA40" s="55" t="s">
        <v>62</v>
      </c>
      <c r="AC40" s="71"/>
      <c r="AD40" s="63"/>
      <c r="AE40" s="55" t="s">
        <v>59</v>
      </c>
      <c r="AF40" s="55" t="s">
        <v>65</v>
      </c>
      <c r="AG40" s="55" t="s">
        <v>60</v>
      </c>
    </row>
    <row r="41" spans="17:33">
      <c r="Q41" s="71"/>
      <c r="R41" s="64" t="s">
        <v>64</v>
      </c>
      <c r="S41" s="50">
        <v>57.717024707752941</v>
      </c>
      <c r="T41" s="50">
        <v>20.069728354345656</v>
      </c>
      <c r="U41" s="50">
        <v>28.275394674522531</v>
      </c>
      <c r="W41" s="71"/>
      <c r="X41" s="64" t="s">
        <v>64</v>
      </c>
      <c r="Y41" s="50">
        <v>5.2391013470708891</v>
      </c>
      <c r="Z41" s="50">
        <v>2.9430352674537801</v>
      </c>
      <c r="AA41" s="50">
        <v>22.325344996129481</v>
      </c>
      <c r="AC41" s="71"/>
      <c r="AD41" s="64" t="s">
        <v>64</v>
      </c>
      <c r="AE41" s="50">
        <v>6.0624125747243554</v>
      </c>
      <c r="AF41" s="50">
        <v>7.761542010104705</v>
      </c>
      <c r="AG41" s="50">
        <v>24.509395992298387</v>
      </c>
    </row>
    <row r="42" spans="17:33">
      <c r="Q42" s="71"/>
      <c r="R42" s="65"/>
      <c r="S42" s="55" t="s">
        <v>60</v>
      </c>
      <c r="T42" s="55" t="s">
        <v>62</v>
      </c>
      <c r="U42" s="55" t="s">
        <v>60</v>
      </c>
      <c r="W42" s="71"/>
      <c r="X42" s="65"/>
      <c r="Y42" s="55" t="s">
        <v>62</v>
      </c>
      <c r="Z42" s="55" t="s">
        <v>65</v>
      </c>
      <c r="AA42" s="55" t="s">
        <v>62</v>
      </c>
      <c r="AC42" s="71"/>
      <c r="AD42" s="65"/>
      <c r="AE42" s="55" t="s">
        <v>62</v>
      </c>
      <c r="AF42" s="55" t="s">
        <v>62</v>
      </c>
      <c r="AG42" s="55" t="s">
        <v>62</v>
      </c>
    </row>
    <row r="43" spans="17:33">
      <c r="Q43" s="71"/>
      <c r="R43" s="66" t="s">
        <v>67</v>
      </c>
      <c r="S43" s="50">
        <v>14.060997347345239</v>
      </c>
      <c r="T43" s="50">
        <v>79.463653298636444</v>
      </c>
      <c r="U43" s="50">
        <v>67.93784162739351</v>
      </c>
      <c r="W43" s="71"/>
      <c r="X43" s="66" t="s">
        <v>67</v>
      </c>
      <c r="Y43" s="50">
        <v>0.46298866173257691</v>
      </c>
      <c r="Z43" s="50">
        <v>95.28666869010371</v>
      </c>
      <c r="AA43" s="50">
        <v>53.079707429688419</v>
      </c>
      <c r="AC43" s="71"/>
      <c r="AD43" s="66" t="s">
        <v>67</v>
      </c>
      <c r="AE43" s="50">
        <v>0.48146853299790127</v>
      </c>
      <c r="AF43" s="50">
        <v>87.732091305126914</v>
      </c>
      <c r="AG43" s="50">
        <v>32.623790167561481</v>
      </c>
    </row>
    <row r="44" spans="17:33" ht="14.5" customHeight="1">
      <c r="Q44" s="71"/>
      <c r="R44" s="67"/>
      <c r="S44" s="55" t="s">
        <v>62</v>
      </c>
      <c r="T44" s="55" t="s">
        <v>59</v>
      </c>
      <c r="U44" s="55" t="s">
        <v>60</v>
      </c>
      <c r="W44" s="71"/>
      <c r="X44" s="67"/>
      <c r="Y44" s="55" t="s">
        <v>66</v>
      </c>
      <c r="Z44" s="55" t="s">
        <v>61</v>
      </c>
      <c r="AA44" s="55" t="s">
        <v>60</v>
      </c>
      <c r="AC44" s="71"/>
      <c r="AD44" s="67"/>
      <c r="AE44" s="55" t="s">
        <v>66</v>
      </c>
      <c r="AF44" s="55" t="s">
        <v>59</v>
      </c>
      <c r="AG44" s="55" t="s">
        <v>60</v>
      </c>
    </row>
  </sheetData>
  <mergeCells count="42">
    <mergeCell ref="AB9:AB10"/>
    <mergeCell ref="A1:D1"/>
    <mergeCell ref="F1:I1"/>
    <mergeCell ref="K1:N1"/>
    <mergeCell ref="R9:R10"/>
    <mergeCell ref="W9:W10"/>
    <mergeCell ref="R12:R13"/>
    <mergeCell ref="W12:W13"/>
    <mergeCell ref="AB12:AB13"/>
    <mergeCell ref="R14:R19"/>
    <mergeCell ref="S14:S15"/>
    <mergeCell ref="W14:W19"/>
    <mergeCell ref="X14:X15"/>
    <mergeCell ref="AB14:AB19"/>
    <mergeCell ref="AC14:AC15"/>
    <mergeCell ref="S16:S17"/>
    <mergeCell ref="X16:X17"/>
    <mergeCell ref="AC16:AC17"/>
    <mergeCell ref="S18:S19"/>
    <mergeCell ref="X18:X19"/>
    <mergeCell ref="AC18:AC19"/>
    <mergeCell ref="Q30:R30"/>
    <mergeCell ref="W30:X30"/>
    <mergeCell ref="AC30:AD30"/>
    <mergeCell ref="Q34:Q35"/>
    <mergeCell ref="W34:W35"/>
    <mergeCell ref="AC34:AC35"/>
    <mergeCell ref="Q37:Q38"/>
    <mergeCell ref="W37:W38"/>
    <mergeCell ref="AC37:AC38"/>
    <mergeCell ref="Q39:Q44"/>
    <mergeCell ref="R39:R40"/>
    <mergeCell ref="W39:W44"/>
    <mergeCell ref="X39:X40"/>
    <mergeCell ref="AC39:AC44"/>
    <mergeCell ref="AD39:AD40"/>
    <mergeCell ref="R41:R42"/>
    <mergeCell ref="X41:X42"/>
    <mergeCell ref="AD41:AD42"/>
    <mergeCell ref="R43:R44"/>
    <mergeCell ref="X43:X44"/>
    <mergeCell ref="AD43:AD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Performance</vt:lpstr>
      <vt:lpstr>Fatigue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 LE MEUR</dc:creator>
  <cp:lastModifiedBy>Yann LE MEUR</cp:lastModifiedBy>
  <dcterms:created xsi:type="dcterms:W3CDTF">2015-08-05T07:57:03Z</dcterms:created>
  <dcterms:modified xsi:type="dcterms:W3CDTF">2015-08-05T08:02:33Z</dcterms:modified>
</cp:coreProperties>
</file>