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68" windowWidth="14808" windowHeight="7956" firstSheet="1" activeTab="1"/>
  </bookViews>
  <sheets>
    <sheet name="Instructions" sheetId="6" r:id="rId1"/>
    <sheet name="ticagrelor" sheetId="1" r:id="rId2"/>
  </sheets>
  <definedNames>
    <definedName name="p_A" localSheetId="1">ticagrelor!$B$9</definedName>
    <definedName name="p_e_clopidogrel" localSheetId="1">ticagrelor!$B$10</definedName>
    <definedName name="p_e_ticagrelor" localSheetId="1">ticagrelor!$B$11</definedName>
    <definedName name="RRm_clopidogrel" localSheetId="1">ticagrelor!$A$16:$A$22</definedName>
    <definedName name="RRm_ticagrelor" localSheetId="1">ticagrelor!$B$4</definedName>
    <definedName name="RRt" localSheetId="1">ticagrelor!$B$5</definedName>
  </definedNames>
  <calcPr calcId="145621" calcOnSave="0"/>
</workbook>
</file>

<file path=xl/calcChain.xml><?xml version="1.0" encoding="utf-8"?>
<calcChain xmlns="http://schemas.openxmlformats.org/spreadsheetml/2006/main">
  <c r="B16" i="1" l="1"/>
  <c r="C16" i="1" s="1"/>
  <c r="F16" i="1"/>
  <c r="G16" i="1"/>
  <c r="B17" i="1"/>
  <c r="C17" i="1" s="1"/>
  <c r="F17" i="1"/>
  <c r="G17" i="1"/>
  <c r="B18" i="1"/>
  <c r="C18" i="1" s="1"/>
  <c r="F18" i="1"/>
  <c r="G18" i="1"/>
  <c r="B19" i="1"/>
  <c r="C19" i="1" s="1"/>
  <c r="F19" i="1"/>
  <c r="G19" i="1"/>
  <c r="B20" i="1"/>
  <c r="C20" i="1" s="1"/>
  <c r="F20" i="1"/>
  <c r="G20" i="1"/>
  <c r="B21" i="1"/>
  <c r="C21" i="1" s="1"/>
  <c r="F21" i="1"/>
  <c r="G21" i="1"/>
  <c r="B22" i="1"/>
  <c r="C22" i="1" s="1"/>
  <c r="F22" i="1"/>
  <c r="G22" i="1"/>
  <c r="B11" i="1"/>
  <c r="D16" i="1" s="1"/>
  <c r="E16" i="1" l="1"/>
  <c r="H16" i="1" s="1"/>
  <c r="I16" i="1"/>
  <c r="D22" i="1"/>
  <c r="D21" i="1"/>
  <c r="D20" i="1"/>
  <c r="D19" i="1"/>
  <c r="D18" i="1"/>
  <c r="D17" i="1"/>
  <c r="E17" i="1" l="1"/>
  <c r="H17" i="1" s="1"/>
  <c r="I17" i="1"/>
  <c r="E19" i="1"/>
  <c r="H19" i="1" s="1"/>
  <c r="I19" i="1"/>
  <c r="E21" i="1"/>
  <c r="H21" i="1" s="1"/>
  <c r="I21" i="1"/>
  <c r="E18" i="1"/>
  <c r="H18" i="1" s="1"/>
  <c r="I18" i="1"/>
  <c r="E20" i="1"/>
  <c r="H20" i="1" s="1"/>
  <c r="I20" i="1"/>
  <c r="E22" i="1"/>
  <c r="H22" i="1" s="1"/>
  <c r="I22" i="1"/>
</calcChain>
</file>

<file path=xl/comments1.xml><?xml version="1.0" encoding="utf-8"?>
<comments xmlns="http://schemas.openxmlformats.org/spreadsheetml/2006/main">
  <authors>
    <author>Michael Sorich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Relative risk of event for individuals using ticagrelor between individuals with a LoF allele vs individuals without a LoF allele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Ticagrelor vs Clopidogrel, unstratified by genotype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Relative risk of event for individuals using clopidogrel between individuals with a LoF allele vs individuals without a LoF allele</t>
        </r>
      </text>
    </comment>
    <comment ref="A9" authorId="0">
      <text>
        <r>
          <rPr>
            <b/>
            <sz val="9"/>
            <color indexed="81"/>
            <rFont val="Tahoma"/>
            <family val="2"/>
          </rPr>
          <t>prevalence of pharmacogenomic 
marker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probability of event for individuals using clopidogrel (this is optional but allows intermediate calculations that may be insightful)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probability of event for individuals using ticagrelor (derived from probability with clopidogrel and the relative risk)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This value is derived</t>
        </r>
      </text>
    </comment>
    <comment ref="A15" authorId="0">
      <text>
        <r>
          <rPr>
            <b/>
            <sz val="9"/>
            <color indexed="81"/>
            <rFont val="Tahoma"/>
            <family val="2"/>
          </rPr>
          <t>Relative risk of event for individuals using clopidogrel between individuals with a LoF allele vs individuals without a LoF allele</t>
        </r>
      </text>
    </comment>
  </commentList>
</comments>
</file>

<file path=xl/sharedStrings.xml><?xml version="1.0" encoding="utf-8"?>
<sst xmlns="http://schemas.openxmlformats.org/spreadsheetml/2006/main" count="25" uniqueCount="21">
  <si>
    <t>RR Inputs</t>
  </si>
  <si>
    <t>Probability Inputs</t>
  </si>
  <si>
    <t>Point Estimate</t>
  </si>
  <si>
    <r>
      <t>RR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[e] </t>
    </r>
  </si>
  <si>
    <t>p[A]</t>
  </si>
  <si>
    <t>PLATO - ticagrelor vs clopidogrel</t>
  </si>
  <si>
    <t>RRm[e|ticagrelor]</t>
  </si>
  <si>
    <t xml:space="preserve">RRm[e|clopidogrel] </t>
  </si>
  <si>
    <t xml:space="preserve">RRt[e|LoF] </t>
  </si>
  <si>
    <t>Subgroup treatment effect</t>
  </si>
  <si>
    <t>Subgroup risks</t>
  </si>
  <si>
    <t>p[e|clopidogrel]</t>
  </si>
  <si>
    <t>p[e|ticagrelor]</t>
  </si>
  <si>
    <t xml:space="preserve">RRt[e|LoF'] </t>
  </si>
  <si>
    <t>P[e|clopidogrel, LoF']</t>
  </si>
  <si>
    <t>P[e|clopidogrel, LoF]</t>
  </si>
  <si>
    <t>P[e|ticagrelor, LoF']</t>
  </si>
  <si>
    <t>P[e|ticagrelor, LoF]</t>
  </si>
  <si>
    <t>Input</t>
  </si>
  <si>
    <t>Derived</t>
  </si>
  <si>
    <t>[see below - a range of values are used]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</si>
</sst>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Font="1"/>
    <xf numFmtId="0" fontId="0" fillId="3" borderId="0" xfId="0" applyFill="1"/>
    <xf numFmtId="0" fontId="1" fillId="0" borderId="1" xfId="0" applyFont="1" applyBorder="1"/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Font="1" applyFill="1" applyBorder="1"/>
    <xf numFmtId="0" fontId="0" fillId="3" borderId="0" xfId="0" applyFill="1" applyAlignment="1">
      <alignment horizontal="center"/>
    </xf>
    <xf numFmtId="0" fontId="1" fillId="0" borderId="2" xfId="0" applyFont="1" applyBorder="1" applyAlignment="1">
      <alignment horizontal="center"/>
    </xf>
    <xf numFmtId="10" fontId="0" fillId="4" borderId="2" xfId="0" applyNumberFormat="1" applyFill="1" applyBorder="1"/>
    <xf numFmtId="164" fontId="0" fillId="0" borderId="0" xfId="0" applyNumberFormat="1"/>
    <xf numFmtId="2" fontId="0" fillId="0" borderId="0" xfId="0" applyNumberFormat="1"/>
    <xf numFmtId="10" fontId="0" fillId="3" borderId="2" xfId="0" applyNumberFormat="1" applyFill="1" applyBorder="1"/>
    <xf numFmtId="0" fontId="0" fillId="4" borderId="0" xfId="0" applyFill="1" applyAlignment="1">
      <alignment horizontal="center"/>
    </xf>
    <xf numFmtId="164" fontId="0" fillId="4" borderId="0" xfId="0" applyNumberFormat="1" applyFill="1"/>
    <xf numFmtId="2" fontId="0" fillId="4" borderId="0" xfId="0" applyNumberFormat="1" applyFill="1"/>
    <xf numFmtId="0" fontId="0" fillId="0" borderId="0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3"/>
  <sheetViews>
    <sheetView tabSelected="1" workbookViewId="0">
      <selection activeCell="C7" sqref="C7"/>
    </sheetView>
  </sheetViews>
  <sheetFormatPr defaultRowHeight="14.4" x14ac:dyDescent="0.3"/>
  <cols>
    <col min="1" max="1" width="22.5546875" customWidth="1"/>
    <col min="2" max="2" width="25.44140625" customWidth="1"/>
    <col min="3" max="3" width="20.5546875" customWidth="1"/>
    <col min="4" max="4" width="17.88671875" customWidth="1"/>
    <col min="5" max="5" width="20" customWidth="1"/>
    <col min="6" max="6" width="19.33203125" customWidth="1"/>
    <col min="7" max="7" width="13.88671875" bestFit="1" customWidth="1"/>
    <col min="8" max="8" width="13.6640625" customWidth="1"/>
    <col min="9" max="9" width="15" customWidth="1"/>
  </cols>
  <sheetData>
    <row r="1" spans="1:9" ht="15" x14ac:dyDescent="0.25">
      <c r="A1" s="1" t="s">
        <v>5</v>
      </c>
    </row>
    <row r="2" spans="1:9" x14ac:dyDescent="0.3">
      <c r="D2" s="10" t="s">
        <v>18</v>
      </c>
    </row>
    <row r="3" spans="1:9" ht="15" x14ac:dyDescent="0.25">
      <c r="A3" s="4" t="s">
        <v>0</v>
      </c>
      <c r="B3" s="6" t="s">
        <v>2</v>
      </c>
      <c r="C3" s="1"/>
      <c r="D3" s="16" t="s">
        <v>19</v>
      </c>
    </row>
    <row r="4" spans="1:9" ht="15" x14ac:dyDescent="0.25">
      <c r="A4" s="5" t="s">
        <v>6</v>
      </c>
      <c r="B4" s="10">
        <v>1</v>
      </c>
      <c r="C4" s="2"/>
    </row>
    <row r="5" spans="1:9" ht="18" x14ac:dyDescent="0.35">
      <c r="A5" s="5" t="s">
        <v>3</v>
      </c>
      <c r="B5" s="7">
        <v>0.84</v>
      </c>
      <c r="C5" s="2"/>
    </row>
    <row r="6" spans="1:9" ht="18" x14ac:dyDescent="0.35">
      <c r="A6" t="s">
        <v>7</v>
      </c>
      <c r="B6" s="19" t="s">
        <v>20</v>
      </c>
      <c r="C6" s="2"/>
    </row>
    <row r="7" spans="1:9" ht="15" x14ac:dyDescent="0.25">
      <c r="A7" s="2"/>
      <c r="B7" s="8"/>
      <c r="C7" s="2"/>
    </row>
    <row r="8" spans="1:9" ht="15" x14ac:dyDescent="0.25">
      <c r="A8" s="4" t="s">
        <v>1</v>
      </c>
      <c r="B8" s="11" t="s">
        <v>2</v>
      </c>
      <c r="C8" s="2"/>
    </row>
    <row r="9" spans="1:9" ht="15" x14ac:dyDescent="0.25">
      <c r="A9" s="5" t="s">
        <v>4</v>
      </c>
      <c r="B9" s="3">
        <v>0.28000000000000003</v>
      </c>
      <c r="C9" s="2"/>
    </row>
    <row r="10" spans="1:9" ht="15" x14ac:dyDescent="0.25">
      <c r="A10" s="9" t="s">
        <v>11</v>
      </c>
      <c r="B10" s="15">
        <v>0.11700000000000001</v>
      </c>
      <c r="C10" s="2"/>
    </row>
    <row r="11" spans="1:9" ht="15" x14ac:dyDescent="0.25">
      <c r="A11" s="9" t="s">
        <v>12</v>
      </c>
      <c r="B11" s="12">
        <f>p_e_clopidogrel*RRt</f>
        <v>9.8280000000000006E-2</v>
      </c>
      <c r="C11" s="2"/>
    </row>
    <row r="12" spans="1:9" ht="15" x14ac:dyDescent="0.25">
      <c r="A12" s="2"/>
      <c r="C12" s="2"/>
    </row>
    <row r="14" spans="1:9" x14ac:dyDescent="0.3">
      <c r="B14" s="1" t="s">
        <v>10</v>
      </c>
      <c r="F14" s="1" t="s">
        <v>9</v>
      </c>
    </row>
    <row r="15" spans="1:9" ht="15" x14ac:dyDescent="0.25">
      <c r="A15" t="s">
        <v>7</v>
      </c>
      <c r="B15" t="s">
        <v>14</v>
      </c>
      <c r="C15" t="s">
        <v>15</v>
      </c>
      <c r="D15" t="s">
        <v>16</v>
      </c>
      <c r="E15" t="s">
        <v>17</v>
      </c>
      <c r="F15" t="s">
        <v>8</v>
      </c>
      <c r="G15" t="s">
        <v>13</v>
      </c>
      <c r="H15" t="s">
        <v>8</v>
      </c>
      <c r="I15" t="s">
        <v>13</v>
      </c>
    </row>
    <row r="16" spans="1:9" ht="15" x14ac:dyDescent="0.25">
      <c r="A16" s="3">
        <v>1</v>
      </c>
      <c r="B16" s="17">
        <f t="shared" ref="B16:B22" si="0">p_e_clopidogrel / (p_A *RRm_clopidogrel + (1-p_A))</f>
        <v>0.11700000000000001</v>
      </c>
      <c r="C16" s="17">
        <f t="shared" ref="C16:C22" si="1">B16*RRm_clopidogrel</f>
        <v>0.11700000000000001</v>
      </c>
      <c r="D16" s="17">
        <f t="shared" ref="D16:D22" si="2">p_e_ticagrelor / (p_A *RRm_ticagrelor + (1-p_A))</f>
        <v>9.8280000000000006E-2</v>
      </c>
      <c r="E16" s="17">
        <f t="shared" ref="E16:E22" si="3">D16*RRm_ticagrelor</f>
        <v>9.8280000000000006E-2</v>
      </c>
      <c r="F16" s="18">
        <f t="shared" ref="F16:F22" si="4" xml:space="preserve"> RRt*(p_A + ((1-p_A)/ RRm_clopidogrel)) / (p_A + ((1-p_A)/ RRm_ticagrelor))</f>
        <v>0.84</v>
      </c>
      <c r="G16" s="18">
        <f t="shared" ref="G16:G22" si="5" xml:space="preserve"> RRt*(RRm_clopidogrel*p_A + (1-p_A)) / (RRm_ticagrelor*p_A + (1-p_A))</f>
        <v>0.84</v>
      </c>
      <c r="H16" s="18">
        <f t="shared" ref="H16:H22" si="6">E16/C16</f>
        <v>0.84</v>
      </c>
      <c r="I16" s="18">
        <f t="shared" ref="I16:I22" si="7">D16/B16</f>
        <v>0.84</v>
      </c>
    </row>
    <row r="17" spans="1:9" ht="15" x14ac:dyDescent="0.25">
      <c r="A17" s="3">
        <v>1.1000000000000001</v>
      </c>
      <c r="B17" s="17">
        <f t="shared" si="0"/>
        <v>0.11381322957198443</v>
      </c>
      <c r="C17" s="17">
        <f t="shared" si="1"/>
        <v>0.12519455252918288</v>
      </c>
      <c r="D17" s="17">
        <f t="shared" si="2"/>
        <v>9.8280000000000006E-2</v>
      </c>
      <c r="E17" s="17">
        <f t="shared" si="3"/>
        <v>9.8280000000000006E-2</v>
      </c>
      <c r="F17" s="18">
        <f t="shared" si="4"/>
        <v>0.78501818181818173</v>
      </c>
      <c r="G17" s="18">
        <f t="shared" si="5"/>
        <v>0.86351999999999995</v>
      </c>
      <c r="H17" s="18">
        <f t="shared" si="6"/>
        <v>0.78501818181818184</v>
      </c>
      <c r="I17" s="18">
        <f t="shared" si="7"/>
        <v>0.86352000000000007</v>
      </c>
    </row>
    <row r="18" spans="1:9" ht="15" x14ac:dyDescent="0.25">
      <c r="A18" s="3">
        <v>1.2</v>
      </c>
      <c r="B18" s="17">
        <f t="shared" si="0"/>
        <v>0.11079545454545454</v>
      </c>
      <c r="C18" s="17">
        <f t="shared" si="1"/>
        <v>0.13295454545454544</v>
      </c>
      <c r="D18" s="17">
        <f t="shared" si="2"/>
        <v>9.8280000000000006E-2</v>
      </c>
      <c r="E18" s="17">
        <f t="shared" si="3"/>
        <v>9.8280000000000006E-2</v>
      </c>
      <c r="F18" s="18">
        <f t="shared" si="4"/>
        <v>0.73919999999999997</v>
      </c>
      <c r="G18" s="18">
        <f t="shared" si="5"/>
        <v>0.88704000000000005</v>
      </c>
      <c r="H18" s="18">
        <f t="shared" si="6"/>
        <v>0.73920000000000019</v>
      </c>
      <c r="I18" s="18">
        <f t="shared" si="7"/>
        <v>0.88704000000000005</v>
      </c>
    </row>
    <row r="19" spans="1:9" ht="15" x14ac:dyDescent="0.25">
      <c r="A19" s="3">
        <v>1.3</v>
      </c>
      <c r="B19" s="17">
        <f t="shared" si="0"/>
        <v>0.10793357933579335</v>
      </c>
      <c r="C19" s="17">
        <f t="shared" si="1"/>
        <v>0.14031365313653135</v>
      </c>
      <c r="D19" s="17">
        <f t="shared" si="2"/>
        <v>9.8280000000000006E-2</v>
      </c>
      <c r="E19" s="17">
        <f t="shared" si="3"/>
        <v>9.8280000000000006E-2</v>
      </c>
      <c r="F19" s="18">
        <f t="shared" si="4"/>
        <v>0.70043076923076919</v>
      </c>
      <c r="G19" s="18">
        <f t="shared" si="5"/>
        <v>0.91056000000000004</v>
      </c>
      <c r="H19" s="18">
        <f t="shared" si="6"/>
        <v>0.7004307692307693</v>
      </c>
      <c r="I19" s="18">
        <f t="shared" si="7"/>
        <v>0.91056000000000015</v>
      </c>
    </row>
    <row r="20" spans="1:9" ht="15" x14ac:dyDescent="0.25">
      <c r="A20" s="3">
        <v>1.4</v>
      </c>
      <c r="B20" s="17">
        <f t="shared" si="0"/>
        <v>0.10521582733812949</v>
      </c>
      <c r="C20" s="17">
        <f t="shared" si="1"/>
        <v>0.14730215827338128</v>
      </c>
      <c r="D20" s="17">
        <f t="shared" si="2"/>
        <v>9.8280000000000006E-2</v>
      </c>
      <c r="E20" s="17">
        <f t="shared" si="3"/>
        <v>9.8280000000000006E-2</v>
      </c>
      <c r="F20" s="18">
        <f t="shared" si="4"/>
        <v>0.66720000000000002</v>
      </c>
      <c r="G20" s="18">
        <f t="shared" si="5"/>
        <v>0.93408000000000002</v>
      </c>
      <c r="H20" s="18">
        <f t="shared" si="6"/>
        <v>0.66720000000000013</v>
      </c>
      <c r="I20" s="18">
        <f t="shared" si="7"/>
        <v>0.93408000000000002</v>
      </c>
    </row>
    <row r="21" spans="1:9" ht="15" x14ac:dyDescent="0.25">
      <c r="A21" s="3">
        <v>1.5</v>
      </c>
      <c r="B21" s="17">
        <f t="shared" si="0"/>
        <v>0.10263157894736842</v>
      </c>
      <c r="C21" s="17">
        <f t="shared" si="1"/>
        <v>0.15394736842105264</v>
      </c>
      <c r="D21" s="17">
        <f t="shared" si="2"/>
        <v>9.8280000000000006E-2</v>
      </c>
      <c r="E21" s="17">
        <f t="shared" si="3"/>
        <v>9.8280000000000006E-2</v>
      </c>
      <c r="F21" s="18">
        <f t="shared" si="4"/>
        <v>0.63839999999999997</v>
      </c>
      <c r="G21" s="18">
        <f t="shared" si="5"/>
        <v>0.95760000000000012</v>
      </c>
      <c r="H21" s="18">
        <f t="shared" si="6"/>
        <v>0.63839999999999997</v>
      </c>
      <c r="I21" s="18">
        <f t="shared" si="7"/>
        <v>0.95760000000000001</v>
      </c>
    </row>
    <row r="22" spans="1:9" ht="15" x14ac:dyDescent="0.25">
      <c r="A22" s="3">
        <v>1.6</v>
      </c>
      <c r="B22" s="17">
        <f t="shared" si="0"/>
        <v>0.10017123287671233</v>
      </c>
      <c r="C22" s="17">
        <f t="shared" si="1"/>
        <v>0.16027397260273973</v>
      </c>
      <c r="D22" s="17">
        <f t="shared" si="2"/>
        <v>9.8280000000000006E-2</v>
      </c>
      <c r="E22" s="17">
        <f t="shared" si="3"/>
        <v>9.8280000000000006E-2</v>
      </c>
      <c r="F22" s="18">
        <f t="shared" si="4"/>
        <v>0.61319999999999997</v>
      </c>
      <c r="G22" s="18">
        <f t="shared" si="5"/>
        <v>0.9811200000000001</v>
      </c>
      <c r="H22" s="18">
        <f t="shared" si="6"/>
        <v>0.61319999999999997</v>
      </c>
      <c r="I22" s="18">
        <f t="shared" si="7"/>
        <v>0.9811200000000001</v>
      </c>
    </row>
    <row r="23" spans="1:9" ht="15" x14ac:dyDescent="0.25">
      <c r="B23" s="13"/>
      <c r="C23" s="13"/>
      <c r="D23" s="13"/>
      <c r="E23" s="13"/>
      <c r="F23" s="14"/>
      <c r="G23" s="14"/>
      <c r="H23" s="14"/>
      <c r="I23" s="14"/>
    </row>
  </sheetData>
  <pageMargins left="0.7" right="0.7" top="0.75" bottom="0.75" header="0.3" footer="0.3"/>
  <pageSetup paperSize="9" orientation="portrait" horizontalDpi="200" verticalDpi="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Instructions</vt:lpstr>
      <vt:lpstr>ticagrelor</vt:lpstr>
      <vt:lpstr>ticagrelor!p_A</vt:lpstr>
      <vt:lpstr>ticagrelor!p_e_clopidogrel</vt:lpstr>
      <vt:lpstr>ticagrelor!p_e_ticagrelor</vt:lpstr>
      <vt:lpstr>ticagrelor!RRm_clopidogrel</vt:lpstr>
      <vt:lpstr>ticagrelor!RRm_ticagrelor</vt:lpstr>
      <vt:lpstr>ticagrelor!RRt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Sorich</dc:creator>
  <cp:lastModifiedBy>Michael Sorich</cp:lastModifiedBy>
  <dcterms:created xsi:type="dcterms:W3CDTF">2006-09-16T00:00:00Z</dcterms:created>
  <dcterms:modified xsi:type="dcterms:W3CDTF">2013-08-06T00:12:39Z</dcterms:modified>
</cp:coreProperties>
</file>