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0350" tabRatio="601" activeTab="0"/>
  </bookViews>
  <sheets>
    <sheet name="Table S1 " sheetId="1" r:id="rId1"/>
  </sheets>
  <definedNames>
    <definedName name="_xlnm.Print_Area" localSheetId="0">'Table S1 '!$A$1:$S$393</definedName>
  </definedNames>
  <calcPr fullCalcOnLoad="1"/>
</workbook>
</file>

<file path=xl/sharedStrings.xml><?xml version="1.0" encoding="utf-8"?>
<sst xmlns="http://schemas.openxmlformats.org/spreadsheetml/2006/main" count="684" uniqueCount="320">
  <si>
    <t>A</t>
  </si>
  <si>
    <t>B</t>
  </si>
  <si>
    <t>BC</t>
  </si>
  <si>
    <t>C</t>
  </si>
  <si>
    <t>G</t>
  </si>
  <si>
    <t>IDU</t>
  </si>
  <si>
    <t>MSM</t>
  </si>
  <si>
    <t>NA</t>
  </si>
  <si>
    <t>BLD</t>
  </si>
  <si>
    <t>Plasma</t>
  </si>
  <si>
    <t>OTH</t>
  </si>
  <si>
    <t>MCT</t>
  </si>
  <si>
    <t>Other</t>
  </si>
  <si>
    <t>FPD</t>
  </si>
  <si>
    <t>BT</t>
  </si>
  <si>
    <t>Heterosexual</t>
  </si>
  <si>
    <t>Heilongjiang</t>
  </si>
  <si>
    <t>Province</t>
  </si>
  <si>
    <t>Risk Group</t>
  </si>
  <si>
    <t>No. of reported cases               (a)</t>
  </si>
  <si>
    <t xml:space="preserve">No. genotyped  (c) </t>
  </si>
  <si>
    <t>CRF07_BC</t>
  </si>
  <si>
    <t>CRF08_BC</t>
  </si>
  <si>
    <t>CRF01_AE</t>
  </si>
  <si>
    <t>B'</t>
  </si>
  <si>
    <t>CRF02_AG</t>
  </si>
  <si>
    <t>CRF06_cpx</t>
  </si>
  <si>
    <t>Other discordant genotype</t>
  </si>
  <si>
    <t>Region</t>
  </si>
  <si>
    <t>Northeastern</t>
  </si>
  <si>
    <t>3 (23.1%)</t>
  </si>
  <si>
    <t>5 (38.5%)</t>
  </si>
  <si>
    <t>1 (7.7%)</t>
  </si>
  <si>
    <t>2 (28.6%)</t>
  </si>
  <si>
    <t>5 (71.4%)</t>
  </si>
  <si>
    <t>1 (100%)</t>
  </si>
  <si>
    <t>1 (4.3%)</t>
  </si>
  <si>
    <t>4 (17.4%)</t>
  </si>
  <si>
    <t>2 (8.7%)</t>
  </si>
  <si>
    <t>5 (21.7%)</t>
  </si>
  <si>
    <t>1 (14.3%)</t>
  </si>
  <si>
    <t>3 (42.9%)</t>
  </si>
  <si>
    <t>1 (14.2%)</t>
  </si>
  <si>
    <t>2 (15.4%)</t>
  </si>
  <si>
    <t>4 (30.8%)</t>
  </si>
  <si>
    <t>1 (25%)</t>
  </si>
  <si>
    <t>2 (50%)</t>
  </si>
  <si>
    <t>7 (25.9%)</t>
  </si>
  <si>
    <t>5 (18.5%)</t>
  </si>
  <si>
    <t>15 (55.6%)</t>
  </si>
  <si>
    <t>1 (33.3%)</t>
  </si>
  <si>
    <t>11 (84.6%)</t>
  </si>
  <si>
    <t>2 (66.7%)</t>
  </si>
  <si>
    <t>8 (23.5%)</t>
  </si>
  <si>
    <t>10 (29.4%)</t>
  </si>
  <si>
    <t>15 (44.1%)</t>
  </si>
  <si>
    <t>1 (2.9%)</t>
  </si>
  <si>
    <t>5 (17.9%)</t>
  </si>
  <si>
    <t>1 (3.6%)</t>
  </si>
  <si>
    <t>17 (60.7%)</t>
  </si>
  <si>
    <t>2 (7.2%)</t>
  </si>
  <si>
    <t>1 (20%)</t>
  </si>
  <si>
    <t>1 (8.3%)</t>
  </si>
  <si>
    <t>5 (100%)</t>
  </si>
  <si>
    <t>9 (23.7%)</t>
  </si>
  <si>
    <t>6 (15.8%)</t>
  </si>
  <si>
    <t>11 (28.9%)</t>
  </si>
  <si>
    <t>7 (18.4%)</t>
  </si>
  <si>
    <t>2 (5.3%)</t>
  </si>
  <si>
    <t>3 (7.9%)</t>
  </si>
  <si>
    <t>2 (18.2%)</t>
  </si>
  <si>
    <t>7 (63.6%)</t>
  </si>
  <si>
    <t>8 (26.7%)</t>
  </si>
  <si>
    <t>1 (3.3%)</t>
  </si>
  <si>
    <t>2 (6.7%)</t>
  </si>
  <si>
    <t>4 (57.1%)</t>
  </si>
  <si>
    <t>2 (33.3%)</t>
  </si>
  <si>
    <t>1 (5.6%)</t>
  </si>
  <si>
    <t>14 (77.8%)</t>
  </si>
  <si>
    <t>2 (11%)</t>
  </si>
  <si>
    <t>8 (15.1%)</t>
  </si>
  <si>
    <t>9 (17%)</t>
  </si>
  <si>
    <t>26 (49.1%)</t>
  </si>
  <si>
    <t>1 (1.9%)</t>
  </si>
  <si>
    <t>1 (12.5%)</t>
  </si>
  <si>
    <t>6 (75%)</t>
  </si>
  <si>
    <t>1 (16.7%)</t>
  </si>
  <si>
    <t>4 (14.3%)</t>
  </si>
  <si>
    <t>2 (7.1%)</t>
  </si>
  <si>
    <t>18 (64.3%)</t>
  </si>
  <si>
    <t>5 (6.1%)</t>
  </si>
  <si>
    <t>12 (36.4%)</t>
  </si>
  <si>
    <t>15 (45.5%)</t>
  </si>
  <si>
    <t>6 (19.4%)</t>
  </si>
  <si>
    <t>1 (30.3%)</t>
  </si>
  <si>
    <t>22 (71.0%)</t>
  </si>
  <si>
    <t>2 (6.5%)</t>
  </si>
  <si>
    <t>15 (65.2%)</t>
  </si>
  <si>
    <t>7 (41.2%)</t>
  </si>
  <si>
    <t>9 (52.9%)</t>
  </si>
  <si>
    <t>1 (5.9%)</t>
  </si>
  <si>
    <t>8 (72.8%)</t>
  </si>
  <si>
    <t>1 (9.1%)</t>
  </si>
  <si>
    <t>2 (18.1%)</t>
  </si>
  <si>
    <t>3 (75%)</t>
  </si>
  <si>
    <t>35 (98.2%)</t>
  </si>
  <si>
    <t>1 (27.8%)</t>
  </si>
  <si>
    <t>25 (69.4%)</t>
  </si>
  <si>
    <t>6 (16.7%)</t>
  </si>
  <si>
    <t>5 (13.9%)</t>
  </si>
  <si>
    <t>23 (57.5%)</t>
  </si>
  <si>
    <t>9 (22.5%)</t>
  </si>
  <si>
    <t>2 (5.0%)</t>
  </si>
  <si>
    <t>3 (7.5%)</t>
  </si>
  <si>
    <t>1 (2.5%)</t>
  </si>
  <si>
    <t>2 (6.3%)</t>
  </si>
  <si>
    <t>18 (56.3%)</t>
  </si>
  <si>
    <t>10 (31.3%)</t>
  </si>
  <si>
    <t>1 (3.1%)</t>
  </si>
  <si>
    <t>5 (6.5%)</t>
  </si>
  <si>
    <t>14 (18.2%)</t>
  </si>
  <si>
    <t>56 (72.7%)</t>
  </si>
  <si>
    <t>1 (1.3%)</t>
  </si>
  <si>
    <t>3 (16.7%)</t>
  </si>
  <si>
    <t>14 (82.4%)</t>
  </si>
  <si>
    <t>2 (11.8%)</t>
  </si>
  <si>
    <t>1 (5.8%)</t>
  </si>
  <si>
    <t>12 (23.1%)</t>
  </si>
  <si>
    <t>3 (5.8%)</t>
  </si>
  <si>
    <t>2 (3.8%)</t>
  </si>
  <si>
    <t>4 (7.7%)</t>
  </si>
  <si>
    <t>3 (18.8%)</t>
  </si>
  <si>
    <t>9 (56.3%)</t>
  </si>
  <si>
    <t>2 (12.5%)</t>
  </si>
  <si>
    <t>1 (6.2%)</t>
  </si>
  <si>
    <t>HIV-1 genotype* (p)</t>
  </si>
  <si>
    <t>1 (50.0%)</t>
  </si>
  <si>
    <t>1 (100.0%)</t>
  </si>
  <si>
    <t>Excluded from the analysis
(n=15, 14.2 %)</t>
  </si>
  <si>
    <t>Heilongjiang total</t>
  </si>
  <si>
    <t>raw</t>
  </si>
  <si>
    <t>corrected</t>
  </si>
  <si>
    <t>Jilin</t>
  </si>
  <si>
    <t>3 (13.0%)</t>
  </si>
  <si>
    <t>1 (100.0%)</t>
  </si>
  <si>
    <t>Excluded from the analysis
(n=8, 6.2%)</t>
  </si>
  <si>
    <t>Jilin total</t>
  </si>
  <si>
    <t>raw</t>
  </si>
  <si>
    <t>corrected</t>
  </si>
  <si>
    <t>Liaoning</t>
  </si>
  <si>
    <t>12 (60.0%)</t>
  </si>
  <si>
    <t>1 (5.0%)</t>
  </si>
  <si>
    <t>6 (30.0%)</t>
  </si>
  <si>
    <t>1 (25.0%)</t>
  </si>
  <si>
    <t>2 (50.0%)</t>
  </si>
  <si>
    <t>Excluded from the analysis
(n=9, 4.8%)</t>
  </si>
  <si>
    <t>Liaoning total</t>
  </si>
  <si>
    <t>raw</t>
  </si>
  <si>
    <t>corrected</t>
  </si>
  <si>
    <t>Northeastern total</t>
  </si>
  <si>
    <t>Eastern</t>
  </si>
  <si>
    <t>Beijing</t>
  </si>
  <si>
    <t>2 (100.0%)</t>
  </si>
  <si>
    <t>1 (10.0%)</t>
  </si>
  <si>
    <t>3 (30.0%)</t>
  </si>
  <si>
    <t>2 (20.0%)</t>
  </si>
  <si>
    <t>Excluded from the analysis 
(n=20, 4.1 %)</t>
  </si>
  <si>
    <t>Beijing total</t>
  </si>
  <si>
    <t>Fujian</t>
  </si>
  <si>
    <t>Excluded from the analysis 
(n=37, 23.1 %)</t>
  </si>
  <si>
    <t>Fujian total</t>
  </si>
  <si>
    <t>Guangdong</t>
  </si>
  <si>
    <t>2 (100.0%)</t>
  </si>
  <si>
    <t>1 (20.0%)</t>
  </si>
  <si>
    <t>4 (80.0%)</t>
  </si>
  <si>
    <t>Excluded from the analysis 
(n=67, 1.47%)</t>
  </si>
  <si>
    <t>Guangdong total</t>
  </si>
  <si>
    <t>Hebei</t>
  </si>
  <si>
    <t>3 (25.0%)</t>
  </si>
  <si>
    <t>6 (50.0%)</t>
  </si>
  <si>
    <t>5 (100.0%)</t>
  </si>
  <si>
    <t>3 (100.0%)</t>
  </si>
  <si>
    <t>2 (100.0%)</t>
  </si>
  <si>
    <t>2 (100.0%)</t>
  </si>
  <si>
    <t>1 (25.0%)</t>
  </si>
  <si>
    <t>2 (50.0%)</t>
  </si>
  <si>
    <t>Excluded from the analysis
(n=10, 7.5%)</t>
  </si>
  <si>
    <t>Hebei total</t>
  </si>
  <si>
    <t>raw</t>
  </si>
  <si>
    <t>corrected</t>
  </si>
  <si>
    <t>Jiangsu</t>
  </si>
  <si>
    <t>9 (90.0%)</t>
  </si>
  <si>
    <t>1 (10.0%)</t>
  </si>
  <si>
    <t>1 (100.0%)</t>
  </si>
  <si>
    <t>2 (100.0%)</t>
  </si>
  <si>
    <t>Excluded from the analysis
(n=8, 2.7 %)</t>
  </si>
  <si>
    <t>Jiangsu total</t>
  </si>
  <si>
    <t>Shandong</t>
  </si>
  <si>
    <t>3 (60.0%)</t>
  </si>
  <si>
    <t>1 (20.0%)</t>
  </si>
  <si>
    <t>9 (30.0%)</t>
  </si>
  <si>
    <t>6 (20.0%)</t>
  </si>
  <si>
    <t>3 (10.0%)</t>
  </si>
  <si>
    <t>1 (3.3.0%)</t>
  </si>
  <si>
    <t>4 (8.0%)</t>
  </si>
  <si>
    <t>1 (2.00%)</t>
  </si>
  <si>
    <t>1 (50.0%)</t>
  </si>
  <si>
    <t>Excluded from the analysis
(n=5, 1.9%)</t>
  </si>
  <si>
    <t>Shandong total</t>
  </si>
  <si>
    <t>Shanghai</t>
  </si>
  <si>
    <t>4 (16.0%)</t>
  </si>
  <si>
    <t>1 (4.0%)</t>
  </si>
  <si>
    <t>12 (48.0%)</t>
  </si>
  <si>
    <t>2 (8.0%)</t>
  </si>
  <si>
    <t>1(50.0)</t>
  </si>
  <si>
    <t>Excluded from the analysis
(n=9, 1.3%)</t>
  </si>
  <si>
    <t>Shanghai total</t>
  </si>
  <si>
    <t>Tianjin</t>
  </si>
  <si>
    <t>3 (100.0%)</t>
  </si>
  <si>
    <t>4 (100.0%)</t>
  </si>
  <si>
    <t>Excluded from the analysis
(n=11, 16.9 %)</t>
  </si>
  <si>
    <t>Tianjin total</t>
  </si>
  <si>
    <t>raw</t>
  </si>
  <si>
    <t>corrected</t>
  </si>
  <si>
    <t>Zhejiang</t>
  </si>
  <si>
    <t>9 (17.0%)</t>
  </si>
  <si>
    <t>1 (50.0%)</t>
  </si>
  <si>
    <t>Excluded from the analysis
(n=14, 2.9%)</t>
  </si>
  <si>
    <t>Zhejiang total</t>
  </si>
  <si>
    <t>Eastern total</t>
  </si>
  <si>
    <t>Central</t>
  </si>
  <si>
    <t>Anhui</t>
  </si>
  <si>
    <t>Plasma</t>
  </si>
  <si>
    <t>27 (100.0%)</t>
  </si>
  <si>
    <t>Excluded from the analysis 
(n=57, 13.4%)</t>
  </si>
  <si>
    <t>Anhui total</t>
  </si>
  <si>
    <t>Henan</t>
  </si>
  <si>
    <t>14 (100.0%)</t>
  </si>
  <si>
    <t>19 (100.0%)</t>
  </si>
  <si>
    <t>8 (100.0%)</t>
  </si>
  <si>
    <t>Excluded from the analysis
(n=128, 8.4 %)</t>
  </si>
  <si>
    <t>Henan total</t>
  </si>
  <si>
    <t>Hubei</t>
  </si>
  <si>
    <t>6 (75.0%)</t>
  </si>
  <si>
    <t>2 (25.0%)</t>
  </si>
  <si>
    <t>1 (3.0%)</t>
  </si>
  <si>
    <t>8 (100.0%)</t>
  </si>
  <si>
    <t>1 (100.0%)</t>
  </si>
  <si>
    <t>NA</t>
  </si>
  <si>
    <t>Excluded from the analysis
(n=1, 0.3 %)</t>
  </si>
  <si>
    <t>Hubei total</t>
  </si>
  <si>
    <t>Hunan</t>
  </si>
  <si>
    <t>3 (13.0%)</t>
  </si>
  <si>
    <t>Excluded from the analysis
(n=86, 8.2%)</t>
  </si>
  <si>
    <t>Hunan total</t>
  </si>
  <si>
    <t>Jiangxi</t>
  </si>
  <si>
    <t>16 (64.0%)</t>
  </si>
  <si>
    <t>Excluded from the analysis
(n=2, 0.9%)</t>
  </si>
  <si>
    <t>Jiangxi total</t>
  </si>
  <si>
    <t>Shanxi</t>
  </si>
  <si>
    <t>4 (50.0%)</t>
  </si>
  <si>
    <t>4 (100.0%)</t>
  </si>
  <si>
    <t>Excluded from the analysis
(n=69, 28.8%)</t>
  </si>
  <si>
    <t>Shanxi total</t>
  </si>
  <si>
    <t>Central total</t>
  </si>
  <si>
    <t>Gansu</t>
  </si>
  <si>
    <t>1 (100.0%)</t>
  </si>
  <si>
    <t>Excluded from the analysis 
(n=13, 22.8 %)</t>
  </si>
  <si>
    <t>Gansu total</t>
  </si>
  <si>
    <t>Neimenggu</t>
  </si>
  <si>
    <t>Excluded from the analysis
(n=4, 8.7%)</t>
  </si>
  <si>
    <t>Neimenggu total</t>
  </si>
  <si>
    <t>Ningxia</t>
  </si>
  <si>
    <t>7 (100.0%)</t>
  </si>
  <si>
    <t>Excluded from the analysis
(n=3, 7.7%)</t>
  </si>
  <si>
    <t>Ningxia total</t>
  </si>
  <si>
    <t>Qinghai</t>
  </si>
  <si>
    <t>Qinghai total</t>
  </si>
  <si>
    <t>Shaanxi</t>
  </si>
  <si>
    <t>1 (25.0%)</t>
  </si>
  <si>
    <t>Excluded from the analysis
(n=6, 6.6%)</t>
  </si>
  <si>
    <t>Shaanxi total</t>
  </si>
  <si>
    <t>Xinjiang</t>
  </si>
  <si>
    <t>108 (100.0%)</t>
  </si>
  <si>
    <t>3 (100.0%)</t>
  </si>
  <si>
    <t>6 (100.0%)</t>
  </si>
  <si>
    <t>Excluded from the analysis
(n=41, 0.7%)</t>
  </si>
  <si>
    <t>Xinjiang total</t>
  </si>
  <si>
    <t>Xizang (Tibet)</t>
  </si>
  <si>
    <t>Xizang total</t>
  </si>
  <si>
    <t>Chongqing</t>
  </si>
  <si>
    <t>3 (75.0%)</t>
  </si>
  <si>
    <t>1 (25.0%)</t>
  </si>
  <si>
    <t>Chongqing total</t>
  </si>
  <si>
    <t>Guangxi</t>
  </si>
  <si>
    <t>Excluded from the analysis 
(n=699, 12.4%)</t>
  </si>
  <si>
    <t>Guangxi total</t>
  </si>
  <si>
    <t>Guizhou</t>
  </si>
  <si>
    <t>Excluded from the analysis 
(n=59, 5.6%)</t>
  </si>
  <si>
    <t>Guizhou total</t>
  </si>
  <si>
    <t>Sichuan</t>
  </si>
  <si>
    <t>Excluded from the analysis
(n=438, 14.7%)</t>
  </si>
  <si>
    <t>Sichuan total</t>
  </si>
  <si>
    <t>Yunnan</t>
  </si>
  <si>
    <t>26 (50.0%)</t>
  </si>
  <si>
    <t>14 (14.7%)</t>
  </si>
  <si>
    <t>38 (40.0%)</t>
  </si>
  <si>
    <t>24 (25.3%)</t>
  </si>
  <si>
    <t>3 (3.2%)</t>
  </si>
  <si>
    <t>5 (5.3%)</t>
  </si>
  <si>
    <t>8 (8.4%)</t>
  </si>
  <si>
    <t>Excluded from the analysis
(n=140, 1.8 %)</t>
  </si>
  <si>
    <t>Yunnan total</t>
  </si>
  <si>
    <t>Northwestern</t>
  </si>
  <si>
    <t xml:space="preserve">Southwestern
</t>
  </si>
  <si>
    <t>Northwestern total</t>
  </si>
  <si>
    <t>Southwestern total</t>
  </si>
  <si>
    <t>Corrected No. of
 reported cases
 represented in
 the study                         (d)</t>
  </si>
  <si>
    <t xml:space="preserve">Sum of raw 
(upper)(c) and
 corrected (lower)
 (d'): No. of
 genotypes      </t>
  </si>
  <si>
    <t>Table S1. Estimated numbers and proportions of HIV-1 infections for region- and risk-specific subgroups in China.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</si>
</sst>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6"/>
      <name val="ＭＳ Ｐゴシック"/>
      <family val="2"/>
    </font>
    <font>
      <b/>
      <sz val="10.5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40" applyFont="1" applyFill="1" applyBorder="1" applyAlignment="1">
      <alignment horizontal="center" vertical="center"/>
      <protection/>
    </xf>
    <xf numFmtId="0" fontId="6" fillId="33" borderId="0" xfId="0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center" vertical="center"/>
      <protection/>
    </xf>
    <xf numFmtId="0" fontId="5" fillId="0" borderId="10" xfId="41" applyFont="1" applyFill="1" applyBorder="1" applyAlignment="1">
      <alignment horizontal="center" vertical="center"/>
      <protection/>
    </xf>
    <xf numFmtId="0" fontId="5" fillId="33" borderId="11" xfId="41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33" borderId="12" xfId="4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0" fontId="5" fillId="0" borderId="11" xfId="4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horizontal="center" vertical="center" wrapText="1"/>
      <protection/>
    </xf>
    <xf numFmtId="0" fontId="6" fillId="0" borderId="11" xfId="41" applyFont="1" applyFill="1" applyBorder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41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3" xfId="4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带序列hiv2006" xfId="41"/>
    <cellStyle name="常规_统计结果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3"/>
  <sheetViews>
    <sheetView tabSelected="1" view="pageBreakPreview" zoomScale="70" zoomScaleNormal="80" zoomScaleSheetLayoutView="70" zoomScalePageLayoutView="80" workbookViewId="0" topLeftCell="A1">
      <pane xSplit="6" ySplit="4" topLeftCell="G359" activePane="bottomRight" state="frozen"/>
      <selection pane="topLeft" activeCell="A1" sqref="A1"/>
      <selection pane="topRight" activeCell="G1" sqref="G1"/>
      <selection pane="bottomLeft" activeCell="A5" sqref="A5"/>
      <selection pane="bottomRight" activeCell="H3" sqref="H3:H4"/>
    </sheetView>
  </sheetViews>
  <sheetFormatPr defaultColWidth="9.140625" defaultRowHeight="15"/>
  <cols>
    <col min="1" max="1" width="12.421875" style="17" customWidth="1"/>
    <col min="2" max="2" width="12.28125" style="17" customWidth="1"/>
    <col min="3" max="3" width="11.7109375" style="17" customWidth="1"/>
    <col min="4" max="4" width="10.00390625" style="21" bestFit="1" customWidth="1"/>
    <col min="5" max="5" width="13.7109375" style="17" customWidth="1"/>
    <col min="6" max="6" width="10.28125" style="22" customWidth="1"/>
    <col min="7" max="9" width="11.140625" style="21" customWidth="1"/>
    <col min="10" max="10" width="10.00390625" style="21" customWidth="1"/>
    <col min="11" max="11" width="8.421875" style="21" customWidth="1"/>
    <col min="12" max="12" width="10.28125" style="21" customWidth="1"/>
    <col min="13" max="13" width="9.140625" style="21" customWidth="1"/>
    <col min="14" max="14" width="8.421875" style="21" customWidth="1"/>
    <col min="15" max="16" width="11.421875" style="21" customWidth="1"/>
    <col min="17" max="17" width="9.00390625" style="21" customWidth="1"/>
    <col min="18" max="18" width="10.00390625" style="21" customWidth="1"/>
    <col min="19" max="19" width="13.421875" style="21" customWidth="1"/>
    <col min="20" max="16384" width="9.00390625" style="17" customWidth="1"/>
  </cols>
  <sheetData>
    <row r="1" spans="1:19" ht="13.5" customHeight="1" thickBot="1">
      <c r="A1" s="23" t="s">
        <v>319</v>
      </c>
      <c r="B1" s="14"/>
      <c r="C1" s="14"/>
      <c r="D1" s="15"/>
      <c r="E1" s="14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8" customFormat="1" ht="24.75" customHeight="1">
      <c r="A2" s="41" t="s">
        <v>28</v>
      </c>
      <c r="B2" s="35" t="s">
        <v>17</v>
      </c>
      <c r="C2" s="35" t="s">
        <v>18</v>
      </c>
      <c r="D2" s="35" t="s">
        <v>19</v>
      </c>
      <c r="E2" s="37" t="s">
        <v>317</v>
      </c>
      <c r="F2" s="39" t="s">
        <v>20</v>
      </c>
      <c r="G2" s="41" t="s">
        <v>135</v>
      </c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37" t="s">
        <v>318</v>
      </c>
    </row>
    <row r="3" spans="1:19" s="18" customFormat="1" ht="24.75" customHeight="1">
      <c r="A3" s="41"/>
      <c r="B3" s="35"/>
      <c r="C3" s="35"/>
      <c r="D3" s="35"/>
      <c r="E3" s="37"/>
      <c r="F3" s="39"/>
      <c r="G3" s="35" t="s">
        <v>21</v>
      </c>
      <c r="H3" s="35" t="s">
        <v>22</v>
      </c>
      <c r="I3" s="35" t="s">
        <v>23</v>
      </c>
      <c r="J3" s="35" t="s">
        <v>24</v>
      </c>
      <c r="K3" s="35" t="s">
        <v>0</v>
      </c>
      <c r="L3" s="35" t="s">
        <v>1</v>
      </c>
      <c r="M3" s="35" t="s">
        <v>3</v>
      </c>
      <c r="N3" s="35" t="s">
        <v>4</v>
      </c>
      <c r="O3" s="35" t="s">
        <v>25</v>
      </c>
      <c r="P3" s="35" t="s">
        <v>26</v>
      </c>
      <c r="Q3" s="35" t="s">
        <v>2</v>
      </c>
      <c r="R3" s="35" t="s">
        <v>27</v>
      </c>
      <c r="S3" s="35"/>
    </row>
    <row r="4" spans="1:19" s="18" customFormat="1" ht="24.75" customHeight="1" thickBot="1">
      <c r="A4" s="44"/>
      <c r="B4" s="36"/>
      <c r="C4" s="36"/>
      <c r="D4" s="36"/>
      <c r="E4" s="38"/>
      <c r="F4" s="40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5">
      <c r="A5" s="42" t="s">
        <v>29</v>
      </c>
      <c r="B5" s="34" t="s">
        <v>16</v>
      </c>
      <c r="C5" s="34" t="s">
        <v>15</v>
      </c>
      <c r="D5" s="33">
        <v>43</v>
      </c>
      <c r="E5" s="33">
        <v>43</v>
      </c>
      <c r="F5" s="55">
        <v>13</v>
      </c>
      <c r="G5" s="6" t="s">
        <v>30</v>
      </c>
      <c r="H5" s="6"/>
      <c r="I5" s="6" t="s">
        <v>31</v>
      </c>
      <c r="J5" s="6" t="s">
        <v>30</v>
      </c>
      <c r="K5" s="6" t="s">
        <v>32</v>
      </c>
      <c r="L5" s="6" t="s">
        <v>32</v>
      </c>
      <c r="M5" s="6"/>
      <c r="N5" s="6"/>
      <c r="O5" s="6"/>
      <c r="P5" s="6"/>
      <c r="Q5" s="6"/>
      <c r="R5" s="6"/>
      <c r="S5" s="6">
        <v>13</v>
      </c>
    </row>
    <row r="6" spans="1:19" ht="15">
      <c r="A6" s="42"/>
      <c r="B6" s="34"/>
      <c r="C6" s="34"/>
      <c r="D6" s="33"/>
      <c r="E6" s="33"/>
      <c r="F6" s="34"/>
      <c r="G6" s="5">
        <v>10</v>
      </c>
      <c r="H6" s="5"/>
      <c r="I6" s="5">
        <v>17</v>
      </c>
      <c r="J6" s="5">
        <v>10</v>
      </c>
      <c r="K6" s="5">
        <v>3</v>
      </c>
      <c r="L6" s="5">
        <v>3</v>
      </c>
      <c r="M6" s="5"/>
      <c r="N6" s="5"/>
      <c r="O6" s="5"/>
      <c r="P6" s="5"/>
      <c r="Q6" s="5"/>
      <c r="R6" s="5"/>
      <c r="S6" s="5">
        <v>43</v>
      </c>
    </row>
    <row r="7" spans="1:19" ht="15">
      <c r="A7" s="42"/>
      <c r="B7" s="34"/>
      <c r="C7" s="34" t="s">
        <v>6</v>
      </c>
      <c r="D7" s="33">
        <v>27</v>
      </c>
      <c r="E7" s="33">
        <v>27</v>
      </c>
      <c r="F7" s="34">
        <v>7</v>
      </c>
      <c r="G7" s="6"/>
      <c r="H7" s="6"/>
      <c r="I7" s="6" t="s">
        <v>33</v>
      </c>
      <c r="J7" s="6"/>
      <c r="K7" s="6"/>
      <c r="L7" s="6" t="s">
        <v>34</v>
      </c>
      <c r="M7" s="6"/>
      <c r="N7" s="6"/>
      <c r="O7" s="6"/>
      <c r="P7" s="6"/>
      <c r="Q7" s="6"/>
      <c r="R7" s="6"/>
      <c r="S7" s="6">
        <v>7</v>
      </c>
    </row>
    <row r="8" spans="1:19" ht="15">
      <c r="A8" s="42"/>
      <c r="B8" s="34"/>
      <c r="C8" s="34"/>
      <c r="D8" s="33"/>
      <c r="E8" s="33"/>
      <c r="F8" s="34"/>
      <c r="G8" s="5"/>
      <c r="H8" s="5"/>
      <c r="I8" s="5">
        <v>8</v>
      </c>
      <c r="J8" s="5"/>
      <c r="K8" s="5"/>
      <c r="L8" s="5">
        <v>19</v>
      </c>
      <c r="M8" s="5"/>
      <c r="N8" s="5"/>
      <c r="O8" s="5"/>
      <c r="P8" s="5"/>
      <c r="Q8" s="5"/>
      <c r="R8" s="5"/>
      <c r="S8" s="5">
        <v>27</v>
      </c>
    </row>
    <row r="9" spans="1:19" ht="15">
      <c r="A9" s="42"/>
      <c r="B9" s="34"/>
      <c r="C9" s="34" t="s">
        <v>8</v>
      </c>
      <c r="D9" s="33">
        <v>5</v>
      </c>
      <c r="E9" s="33">
        <v>5</v>
      </c>
      <c r="F9" s="34">
        <v>2</v>
      </c>
      <c r="G9" s="6" t="s">
        <v>136</v>
      </c>
      <c r="H9" s="6"/>
      <c r="I9" s="6"/>
      <c r="J9" s="6" t="s">
        <v>136</v>
      </c>
      <c r="K9" s="6"/>
      <c r="L9" s="6"/>
      <c r="M9" s="6"/>
      <c r="N9" s="6"/>
      <c r="O9" s="6"/>
      <c r="P9" s="6"/>
      <c r="Q9" s="6"/>
      <c r="R9" s="6"/>
      <c r="S9" s="6">
        <v>2</v>
      </c>
    </row>
    <row r="10" spans="1:19" ht="15">
      <c r="A10" s="42"/>
      <c r="B10" s="34"/>
      <c r="C10" s="34"/>
      <c r="D10" s="33"/>
      <c r="E10" s="33"/>
      <c r="F10" s="34"/>
      <c r="G10" s="5">
        <v>3</v>
      </c>
      <c r="H10" s="5"/>
      <c r="I10" s="5"/>
      <c r="J10" s="5">
        <v>3</v>
      </c>
      <c r="K10" s="5"/>
      <c r="L10" s="5"/>
      <c r="M10" s="5"/>
      <c r="N10" s="5"/>
      <c r="O10" s="5"/>
      <c r="P10" s="5"/>
      <c r="Q10" s="5"/>
      <c r="R10" s="5"/>
      <c r="S10" s="5">
        <v>6</v>
      </c>
    </row>
    <row r="11" spans="1:19" ht="15">
      <c r="A11" s="42"/>
      <c r="B11" s="34"/>
      <c r="C11" s="34" t="s">
        <v>10</v>
      </c>
      <c r="D11" s="33">
        <v>16</v>
      </c>
      <c r="E11" s="33">
        <v>16</v>
      </c>
      <c r="F11" s="34">
        <v>1</v>
      </c>
      <c r="G11" s="6"/>
      <c r="H11" s="6"/>
      <c r="I11" s="6"/>
      <c r="J11" s="6"/>
      <c r="K11" s="6"/>
      <c r="L11" s="6" t="s">
        <v>137</v>
      </c>
      <c r="M11" s="6"/>
      <c r="N11" s="6"/>
      <c r="O11" s="6"/>
      <c r="P11" s="6"/>
      <c r="Q11" s="6"/>
      <c r="R11" s="6"/>
      <c r="S11" s="6">
        <v>1</v>
      </c>
    </row>
    <row r="12" spans="1:19" ht="15">
      <c r="A12" s="42"/>
      <c r="B12" s="34"/>
      <c r="C12" s="34"/>
      <c r="D12" s="33"/>
      <c r="E12" s="33"/>
      <c r="F12" s="34"/>
      <c r="G12" s="5"/>
      <c r="H12" s="5"/>
      <c r="I12" s="5"/>
      <c r="J12" s="5"/>
      <c r="K12" s="5"/>
      <c r="L12" s="5">
        <v>16</v>
      </c>
      <c r="M12" s="5"/>
      <c r="N12" s="5"/>
      <c r="O12" s="5"/>
      <c r="P12" s="5"/>
      <c r="Q12" s="5"/>
      <c r="R12" s="5"/>
      <c r="S12" s="5">
        <v>16</v>
      </c>
    </row>
    <row r="13" spans="1:19" ht="25.5" customHeight="1">
      <c r="A13" s="42"/>
      <c r="B13" s="34"/>
      <c r="C13" s="2" t="s">
        <v>5</v>
      </c>
      <c r="D13" s="3">
        <v>14</v>
      </c>
      <c r="E13" s="26" t="s">
        <v>138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5.5" customHeight="1">
      <c r="A14" s="42"/>
      <c r="B14" s="34"/>
      <c r="C14" s="2" t="s">
        <v>11</v>
      </c>
      <c r="D14" s="3">
        <v>1</v>
      </c>
      <c r="E14" s="2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">
      <c r="A15" s="42"/>
      <c r="B15" s="27" t="s">
        <v>139</v>
      </c>
      <c r="C15" s="12" t="s">
        <v>140</v>
      </c>
      <c r="D15" s="29">
        <v>106</v>
      </c>
      <c r="E15" s="29">
        <f>D15-D14-D13</f>
        <v>91</v>
      </c>
      <c r="F15" s="27">
        <v>23</v>
      </c>
      <c r="G15" s="7">
        <v>4</v>
      </c>
      <c r="H15" s="7"/>
      <c r="I15" s="7">
        <v>7</v>
      </c>
      <c r="J15" s="7">
        <v>4</v>
      </c>
      <c r="K15" s="7">
        <v>1</v>
      </c>
      <c r="L15" s="7">
        <v>7</v>
      </c>
      <c r="M15" s="7"/>
      <c r="N15" s="7"/>
      <c r="O15" s="7"/>
      <c r="P15" s="7"/>
      <c r="Q15" s="7"/>
      <c r="R15" s="7"/>
      <c r="S15" s="7">
        <v>23</v>
      </c>
    </row>
    <row r="16" spans="1:19" ht="15">
      <c r="A16" s="42"/>
      <c r="B16" s="28"/>
      <c r="C16" s="8" t="s">
        <v>141</v>
      </c>
      <c r="D16" s="30"/>
      <c r="E16" s="30"/>
      <c r="F16" s="28"/>
      <c r="G16" s="9">
        <f>G6+G8+G10+G12</f>
        <v>13</v>
      </c>
      <c r="H16" s="9"/>
      <c r="I16" s="9">
        <f aca="true" t="shared" si="0" ref="I16:S16">I6+I8+I10+I12</f>
        <v>25</v>
      </c>
      <c r="J16" s="9">
        <f t="shared" si="0"/>
        <v>13</v>
      </c>
      <c r="K16" s="9">
        <f t="shared" si="0"/>
        <v>3</v>
      </c>
      <c r="L16" s="9">
        <f t="shared" si="0"/>
        <v>38</v>
      </c>
      <c r="M16" s="9"/>
      <c r="N16" s="9"/>
      <c r="O16" s="9"/>
      <c r="P16" s="9"/>
      <c r="Q16" s="9"/>
      <c r="R16" s="9"/>
      <c r="S16" s="9">
        <f t="shared" si="0"/>
        <v>92</v>
      </c>
    </row>
    <row r="17" spans="1:19" ht="15">
      <c r="A17" s="42"/>
      <c r="B17" s="34" t="s">
        <v>142</v>
      </c>
      <c r="C17" s="34" t="s">
        <v>15</v>
      </c>
      <c r="D17" s="33">
        <v>67</v>
      </c>
      <c r="E17" s="33">
        <v>67</v>
      </c>
      <c r="F17" s="27">
        <v>23</v>
      </c>
      <c r="G17" s="6" t="s">
        <v>36</v>
      </c>
      <c r="H17" s="6"/>
      <c r="I17" s="6" t="s">
        <v>37</v>
      </c>
      <c r="J17" s="6" t="s">
        <v>38</v>
      </c>
      <c r="K17" s="6" t="s">
        <v>36</v>
      </c>
      <c r="L17" s="6" t="s">
        <v>36</v>
      </c>
      <c r="M17" s="6" t="s">
        <v>39</v>
      </c>
      <c r="N17" s="6"/>
      <c r="O17" s="6" t="s">
        <v>143</v>
      </c>
      <c r="P17" s="6" t="s">
        <v>36</v>
      </c>
      <c r="Q17" s="6" t="s">
        <v>38</v>
      </c>
      <c r="R17" s="6" t="s">
        <v>143</v>
      </c>
      <c r="S17" s="6">
        <v>23</v>
      </c>
    </row>
    <row r="18" spans="1:19" ht="15">
      <c r="A18" s="42"/>
      <c r="B18" s="34"/>
      <c r="C18" s="34"/>
      <c r="D18" s="33"/>
      <c r="E18" s="33"/>
      <c r="F18" s="34"/>
      <c r="G18" s="5">
        <v>3</v>
      </c>
      <c r="H18" s="5"/>
      <c r="I18" s="5">
        <v>12</v>
      </c>
      <c r="J18" s="5">
        <v>6</v>
      </c>
      <c r="K18" s="5">
        <v>3</v>
      </c>
      <c r="L18" s="5">
        <v>3</v>
      </c>
      <c r="M18" s="5">
        <v>15</v>
      </c>
      <c r="N18" s="5"/>
      <c r="O18" s="5">
        <v>9</v>
      </c>
      <c r="P18" s="5">
        <v>3</v>
      </c>
      <c r="Q18" s="5">
        <v>6</v>
      </c>
      <c r="R18" s="5">
        <v>9</v>
      </c>
      <c r="S18" s="5">
        <f>SUM(G18:R18)</f>
        <v>69</v>
      </c>
    </row>
    <row r="19" spans="1:19" ht="15">
      <c r="A19" s="42"/>
      <c r="B19" s="34"/>
      <c r="C19" s="34" t="s">
        <v>6</v>
      </c>
      <c r="D19" s="33">
        <v>21</v>
      </c>
      <c r="E19" s="33">
        <v>21</v>
      </c>
      <c r="F19" s="34">
        <v>7</v>
      </c>
      <c r="G19" s="6"/>
      <c r="H19" s="6"/>
      <c r="I19" s="6" t="s">
        <v>34</v>
      </c>
      <c r="J19" s="6"/>
      <c r="K19" s="6"/>
      <c r="L19" s="6" t="s">
        <v>40</v>
      </c>
      <c r="M19" s="6"/>
      <c r="N19" s="6"/>
      <c r="O19" s="6"/>
      <c r="P19" s="6"/>
      <c r="Q19" s="6"/>
      <c r="R19" s="6" t="s">
        <v>40</v>
      </c>
      <c r="S19" s="6">
        <v>7</v>
      </c>
    </row>
    <row r="20" spans="1:19" ht="15">
      <c r="A20" s="42"/>
      <c r="B20" s="34"/>
      <c r="C20" s="34"/>
      <c r="D20" s="33"/>
      <c r="E20" s="33"/>
      <c r="F20" s="34"/>
      <c r="G20" s="5"/>
      <c r="H20" s="5"/>
      <c r="I20" s="5">
        <v>15</v>
      </c>
      <c r="J20" s="5"/>
      <c r="K20" s="5"/>
      <c r="L20" s="5">
        <v>3</v>
      </c>
      <c r="M20" s="5"/>
      <c r="N20" s="5"/>
      <c r="O20" s="5"/>
      <c r="P20" s="5"/>
      <c r="Q20" s="5"/>
      <c r="R20" s="5">
        <v>3</v>
      </c>
      <c r="S20" s="5">
        <v>21</v>
      </c>
    </row>
    <row r="21" spans="1:19" ht="15">
      <c r="A21" s="42"/>
      <c r="B21" s="34"/>
      <c r="C21" s="34" t="s">
        <v>9</v>
      </c>
      <c r="D21" s="33">
        <v>1</v>
      </c>
      <c r="E21" s="33">
        <v>1</v>
      </c>
      <c r="F21" s="34">
        <v>1</v>
      </c>
      <c r="G21" s="6"/>
      <c r="H21" s="6"/>
      <c r="I21" s="6"/>
      <c r="J21" s="6" t="s">
        <v>144</v>
      </c>
      <c r="K21" s="6"/>
      <c r="L21" s="6"/>
      <c r="M21" s="6"/>
      <c r="N21" s="6"/>
      <c r="O21" s="6"/>
      <c r="P21" s="6"/>
      <c r="Q21" s="6"/>
      <c r="R21" s="6"/>
      <c r="S21" s="6">
        <v>1</v>
      </c>
    </row>
    <row r="22" spans="1:19" ht="15">
      <c r="A22" s="42"/>
      <c r="B22" s="34"/>
      <c r="C22" s="34"/>
      <c r="D22" s="33"/>
      <c r="E22" s="33"/>
      <c r="F22" s="34"/>
      <c r="G22" s="5"/>
      <c r="H22" s="5"/>
      <c r="I22" s="5"/>
      <c r="J22" s="5">
        <v>1</v>
      </c>
      <c r="K22" s="5"/>
      <c r="L22" s="5"/>
      <c r="M22" s="5"/>
      <c r="N22" s="5"/>
      <c r="O22" s="5"/>
      <c r="P22" s="5"/>
      <c r="Q22" s="5"/>
      <c r="R22" s="5"/>
      <c r="S22" s="5">
        <v>1</v>
      </c>
    </row>
    <row r="23" spans="1:19" ht="15">
      <c r="A23" s="42"/>
      <c r="B23" s="34"/>
      <c r="C23" s="34" t="s">
        <v>7</v>
      </c>
      <c r="D23" s="33">
        <v>33</v>
      </c>
      <c r="E23" s="33">
        <v>33</v>
      </c>
      <c r="F23" s="34">
        <v>7</v>
      </c>
      <c r="G23" s="6"/>
      <c r="H23" s="6"/>
      <c r="I23" s="6" t="s">
        <v>41</v>
      </c>
      <c r="J23" s="6" t="s">
        <v>41</v>
      </c>
      <c r="K23" s="6"/>
      <c r="L23" s="6"/>
      <c r="M23" s="6"/>
      <c r="N23" s="6"/>
      <c r="O23" s="6"/>
      <c r="P23" s="6"/>
      <c r="Q23" s="6" t="s">
        <v>42</v>
      </c>
      <c r="R23" s="6"/>
      <c r="S23" s="6">
        <v>7</v>
      </c>
    </row>
    <row r="24" spans="1:19" ht="15">
      <c r="A24" s="42"/>
      <c r="B24" s="34"/>
      <c r="C24" s="34"/>
      <c r="D24" s="33"/>
      <c r="E24" s="33"/>
      <c r="F24" s="34"/>
      <c r="G24" s="5"/>
      <c r="H24" s="5"/>
      <c r="I24" s="5">
        <v>14</v>
      </c>
      <c r="J24" s="5">
        <v>14</v>
      </c>
      <c r="K24" s="5"/>
      <c r="L24" s="5"/>
      <c r="M24" s="5"/>
      <c r="N24" s="5"/>
      <c r="O24" s="5"/>
      <c r="P24" s="5"/>
      <c r="Q24" s="5">
        <v>5</v>
      </c>
      <c r="R24" s="5"/>
      <c r="S24" s="5">
        <v>33</v>
      </c>
    </row>
    <row r="25" spans="1:19" ht="15">
      <c r="A25" s="42"/>
      <c r="B25" s="34"/>
      <c r="C25" s="2" t="s">
        <v>5</v>
      </c>
      <c r="D25" s="3">
        <v>4</v>
      </c>
      <c r="E25" s="26" t="s">
        <v>145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15">
      <c r="A26" s="42"/>
      <c r="B26" s="34"/>
      <c r="C26" s="2" t="s">
        <v>14</v>
      </c>
      <c r="D26" s="3">
        <v>3</v>
      </c>
      <c r="E26" s="26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15">
      <c r="A27" s="42"/>
      <c r="B27" s="34"/>
      <c r="C27" s="2" t="s">
        <v>12</v>
      </c>
      <c r="D27" s="3">
        <v>1</v>
      </c>
      <c r="E27" s="26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5">
      <c r="A28" s="42"/>
      <c r="B28" s="27" t="s">
        <v>146</v>
      </c>
      <c r="C28" s="12" t="s">
        <v>147</v>
      </c>
      <c r="D28" s="29">
        <v>130</v>
      </c>
      <c r="E28" s="29">
        <f>D28-D25-D26-D27</f>
        <v>122</v>
      </c>
      <c r="F28" s="27">
        <f>F17+F19+F21+F23</f>
        <v>38</v>
      </c>
      <c r="G28" s="7">
        <v>1</v>
      </c>
      <c r="H28" s="7"/>
      <c r="I28" s="7">
        <v>12</v>
      </c>
      <c r="J28" s="7">
        <v>6</v>
      </c>
      <c r="K28" s="7">
        <v>1</v>
      </c>
      <c r="L28" s="7">
        <v>2</v>
      </c>
      <c r="M28" s="7">
        <v>5</v>
      </c>
      <c r="N28" s="7"/>
      <c r="O28" s="7">
        <v>3</v>
      </c>
      <c r="P28" s="7">
        <v>1</v>
      </c>
      <c r="Q28" s="7">
        <v>3</v>
      </c>
      <c r="R28" s="7">
        <v>4</v>
      </c>
      <c r="S28" s="7">
        <v>38</v>
      </c>
    </row>
    <row r="29" spans="1:19" ht="15">
      <c r="A29" s="42"/>
      <c r="B29" s="28"/>
      <c r="C29" s="8" t="s">
        <v>148</v>
      </c>
      <c r="D29" s="30"/>
      <c r="E29" s="30"/>
      <c r="F29" s="28"/>
      <c r="G29" s="9">
        <f>G18+G20+G22+G24</f>
        <v>3</v>
      </c>
      <c r="H29" s="9"/>
      <c r="I29" s="9">
        <f aca="true" t="shared" si="1" ref="I29:S29">I18+I20+I22+I24</f>
        <v>41</v>
      </c>
      <c r="J29" s="9">
        <f t="shared" si="1"/>
        <v>21</v>
      </c>
      <c r="K29" s="9">
        <f t="shared" si="1"/>
        <v>3</v>
      </c>
      <c r="L29" s="9">
        <f t="shared" si="1"/>
        <v>6</v>
      </c>
      <c r="M29" s="9">
        <f t="shared" si="1"/>
        <v>15</v>
      </c>
      <c r="N29" s="9"/>
      <c r="O29" s="9">
        <f t="shared" si="1"/>
        <v>9</v>
      </c>
      <c r="P29" s="9">
        <f t="shared" si="1"/>
        <v>3</v>
      </c>
      <c r="Q29" s="9">
        <f t="shared" si="1"/>
        <v>11</v>
      </c>
      <c r="R29" s="9">
        <f t="shared" si="1"/>
        <v>12</v>
      </c>
      <c r="S29" s="9">
        <f t="shared" si="1"/>
        <v>124</v>
      </c>
    </row>
    <row r="30" spans="1:19" ht="15">
      <c r="A30" s="42"/>
      <c r="B30" s="34" t="s">
        <v>149</v>
      </c>
      <c r="C30" s="34" t="s">
        <v>5</v>
      </c>
      <c r="D30" s="33">
        <v>36</v>
      </c>
      <c r="E30" s="33">
        <v>36</v>
      </c>
      <c r="F30" s="27">
        <v>1</v>
      </c>
      <c r="G30" s="6" t="s">
        <v>35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>
        <v>1</v>
      </c>
    </row>
    <row r="31" spans="1:19" ht="15">
      <c r="A31" s="42"/>
      <c r="B31" s="34"/>
      <c r="C31" s="34"/>
      <c r="D31" s="33"/>
      <c r="E31" s="33"/>
      <c r="F31" s="34"/>
      <c r="G31" s="5">
        <v>36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>
        <v>36</v>
      </c>
    </row>
    <row r="32" spans="1:19" ht="15">
      <c r="A32" s="42"/>
      <c r="B32" s="34"/>
      <c r="C32" s="34" t="s">
        <v>15</v>
      </c>
      <c r="D32" s="33">
        <v>51</v>
      </c>
      <c r="E32" s="33">
        <v>51</v>
      </c>
      <c r="F32" s="34">
        <v>13</v>
      </c>
      <c r="G32" s="6" t="s">
        <v>43</v>
      </c>
      <c r="H32" s="6"/>
      <c r="I32" s="6" t="s">
        <v>31</v>
      </c>
      <c r="J32" s="6" t="s">
        <v>43</v>
      </c>
      <c r="K32" s="6"/>
      <c r="L32" s="6" t="s">
        <v>44</v>
      </c>
      <c r="M32" s="6"/>
      <c r="N32" s="6"/>
      <c r="O32" s="6"/>
      <c r="P32" s="6"/>
      <c r="Q32" s="6"/>
      <c r="R32" s="6"/>
      <c r="S32" s="6">
        <v>13</v>
      </c>
    </row>
    <row r="33" spans="1:19" ht="15">
      <c r="A33" s="42"/>
      <c r="B33" s="34"/>
      <c r="C33" s="34"/>
      <c r="D33" s="33"/>
      <c r="E33" s="33"/>
      <c r="F33" s="34"/>
      <c r="G33" s="5">
        <v>8</v>
      </c>
      <c r="H33" s="5"/>
      <c r="I33" s="5">
        <v>20</v>
      </c>
      <c r="J33" s="5">
        <v>8</v>
      </c>
      <c r="K33" s="5"/>
      <c r="L33" s="5">
        <v>16</v>
      </c>
      <c r="M33" s="5"/>
      <c r="N33" s="5"/>
      <c r="O33" s="5"/>
      <c r="P33" s="5"/>
      <c r="Q33" s="5"/>
      <c r="R33" s="5"/>
      <c r="S33" s="5">
        <f>SUM(G33:R33)</f>
        <v>52</v>
      </c>
    </row>
    <row r="34" spans="1:19" ht="15">
      <c r="A34" s="42"/>
      <c r="B34" s="34"/>
      <c r="C34" s="34" t="s">
        <v>6</v>
      </c>
      <c r="D34" s="33">
        <v>57</v>
      </c>
      <c r="E34" s="33">
        <v>57</v>
      </c>
      <c r="F34" s="34">
        <v>20</v>
      </c>
      <c r="G34" s="6"/>
      <c r="H34" s="6"/>
      <c r="I34" s="6" t="s">
        <v>150</v>
      </c>
      <c r="J34" s="6" t="s">
        <v>151</v>
      </c>
      <c r="K34" s="6"/>
      <c r="L34" s="6" t="s">
        <v>152</v>
      </c>
      <c r="M34" s="6"/>
      <c r="N34" s="6"/>
      <c r="O34" s="6"/>
      <c r="P34" s="6"/>
      <c r="Q34" s="6"/>
      <c r="R34" s="6" t="s">
        <v>151</v>
      </c>
      <c r="S34" s="6">
        <v>20</v>
      </c>
    </row>
    <row r="35" spans="1:19" ht="15">
      <c r="A35" s="42"/>
      <c r="B35" s="34"/>
      <c r="C35" s="34"/>
      <c r="D35" s="33"/>
      <c r="E35" s="33"/>
      <c r="F35" s="34"/>
      <c r="G35" s="5"/>
      <c r="H35" s="5"/>
      <c r="I35" s="5">
        <v>34</v>
      </c>
      <c r="J35" s="5">
        <v>3</v>
      </c>
      <c r="K35" s="5"/>
      <c r="L35" s="5">
        <v>17</v>
      </c>
      <c r="M35" s="5"/>
      <c r="N35" s="5"/>
      <c r="O35" s="5"/>
      <c r="P35" s="5"/>
      <c r="Q35" s="5"/>
      <c r="R35" s="5">
        <v>3</v>
      </c>
      <c r="S35" s="5">
        <v>57</v>
      </c>
    </row>
    <row r="36" spans="1:19" ht="15">
      <c r="A36" s="42"/>
      <c r="B36" s="34"/>
      <c r="C36" s="34" t="s">
        <v>8</v>
      </c>
      <c r="D36" s="33">
        <v>3</v>
      </c>
      <c r="E36" s="33">
        <v>3</v>
      </c>
      <c r="F36" s="34">
        <v>2</v>
      </c>
      <c r="G36" s="6"/>
      <c r="H36" s="6"/>
      <c r="I36" s="6" t="s">
        <v>136</v>
      </c>
      <c r="J36" s="6" t="s">
        <v>136</v>
      </c>
      <c r="K36" s="6"/>
      <c r="L36" s="6"/>
      <c r="M36" s="6"/>
      <c r="N36" s="6"/>
      <c r="O36" s="6"/>
      <c r="P36" s="6"/>
      <c r="Q36" s="6"/>
      <c r="R36" s="6"/>
      <c r="S36" s="6">
        <v>2</v>
      </c>
    </row>
    <row r="37" spans="1:19" ht="15">
      <c r="A37" s="42"/>
      <c r="B37" s="34"/>
      <c r="C37" s="34"/>
      <c r="D37" s="33"/>
      <c r="E37" s="33"/>
      <c r="F37" s="34"/>
      <c r="G37" s="5"/>
      <c r="H37" s="5"/>
      <c r="I37" s="5">
        <v>2</v>
      </c>
      <c r="J37" s="5">
        <v>2</v>
      </c>
      <c r="K37" s="5"/>
      <c r="L37" s="5"/>
      <c r="M37" s="5"/>
      <c r="N37" s="5"/>
      <c r="O37" s="5"/>
      <c r="P37" s="5"/>
      <c r="Q37" s="5"/>
      <c r="R37" s="5"/>
      <c r="S37" s="5">
        <v>4</v>
      </c>
    </row>
    <row r="38" spans="1:19" ht="15">
      <c r="A38" s="42"/>
      <c r="B38" s="34"/>
      <c r="C38" s="34" t="s">
        <v>7</v>
      </c>
      <c r="D38" s="33">
        <v>32</v>
      </c>
      <c r="E38" s="33">
        <v>32</v>
      </c>
      <c r="F38" s="34">
        <v>4</v>
      </c>
      <c r="G38" s="6"/>
      <c r="H38" s="6" t="s">
        <v>153</v>
      </c>
      <c r="I38" s="6" t="s">
        <v>154</v>
      </c>
      <c r="J38" s="6"/>
      <c r="K38" s="6"/>
      <c r="L38" s="6" t="s">
        <v>153</v>
      </c>
      <c r="M38" s="6"/>
      <c r="N38" s="6"/>
      <c r="O38" s="6"/>
      <c r="P38" s="6"/>
      <c r="Q38" s="6"/>
      <c r="R38" s="6"/>
      <c r="S38" s="6">
        <v>4</v>
      </c>
    </row>
    <row r="39" spans="1:19" ht="15">
      <c r="A39" s="42"/>
      <c r="B39" s="34"/>
      <c r="C39" s="34"/>
      <c r="D39" s="33"/>
      <c r="E39" s="33"/>
      <c r="F39" s="34"/>
      <c r="G39" s="5"/>
      <c r="H39" s="5">
        <v>8</v>
      </c>
      <c r="I39" s="5">
        <v>16</v>
      </c>
      <c r="J39" s="5"/>
      <c r="K39" s="5"/>
      <c r="L39" s="5">
        <v>8</v>
      </c>
      <c r="M39" s="5"/>
      <c r="N39" s="5"/>
      <c r="O39" s="5"/>
      <c r="P39" s="5"/>
      <c r="Q39" s="5"/>
      <c r="R39" s="5"/>
      <c r="S39" s="5">
        <v>32</v>
      </c>
    </row>
    <row r="40" spans="1:19" ht="24" customHeight="1">
      <c r="A40" s="42"/>
      <c r="B40" s="34"/>
      <c r="C40" s="2" t="s">
        <v>13</v>
      </c>
      <c r="D40" s="3">
        <v>3</v>
      </c>
      <c r="E40" s="26" t="s">
        <v>155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24" customHeight="1">
      <c r="A41" s="42"/>
      <c r="B41" s="34"/>
      <c r="C41" s="2" t="s">
        <v>12</v>
      </c>
      <c r="D41" s="3">
        <v>6</v>
      </c>
      <c r="E41" s="2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ht="15">
      <c r="A42" s="42"/>
      <c r="B42" s="27" t="s">
        <v>156</v>
      </c>
      <c r="C42" s="12" t="s">
        <v>157</v>
      </c>
      <c r="D42" s="29">
        <v>188</v>
      </c>
      <c r="E42" s="29">
        <v>179</v>
      </c>
      <c r="F42" s="27">
        <v>40</v>
      </c>
      <c r="G42" s="7">
        <v>3</v>
      </c>
      <c r="H42" s="7">
        <v>1</v>
      </c>
      <c r="I42" s="7">
        <v>20</v>
      </c>
      <c r="J42" s="7">
        <v>4</v>
      </c>
      <c r="K42" s="7"/>
      <c r="L42" s="7">
        <v>11</v>
      </c>
      <c r="M42" s="7"/>
      <c r="N42" s="7"/>
      <c r="O42" s="7"/>
      <c r="P42" s="7"/>
      <c r="Q42" s="7"/>
      <c r="R42" s="7">
        <v>1</v>
      </c>
      <c r="S42" s="7">
        <v>40</v>
      </c>
    </row>
    <row r="43" spans="1:19" ht="15">
      <c r="A43" s="42"/>
      <c r="B43" s="28"/>
      <c r="C43" s="8" t="s">
        <v>158</v>
      </c>
      <c r="D43" s="30"/>
      <c r="E43" s="30"/>
      <c r="F43" s="28"/>
      <c r="G43" s="9">
        <f>G31+G33+G35+G37+G39</f>
        <v>44</v>
      </c>
      <c r="H43" s="9">
        <f aca="true" t="shared" si="2" ref="H43:S43">H31+H33+H35+H37+H39</f>
        <v>8</v>
      </c>
      <c r="I43" s="9">
        <f t="shared" si="2"/>
        <v>72</v>
      </c>
      <c r="J43" s="9">
        <f t="shared" si="2"/>
        <v>13</v>
      </c>
      <c r="K43" s="9"/>
      <c r="L43" s="9">
        <f t="shared" si="2"/>
        <v>41</v>
      </c>
      <c r="M43" s="9"/>
      <c r="N43" s="9"/>
      <c r="O43" s="9"/>
      <c r="P43" s="9"/>
      <c r="Q43" s="9"/>
      <c r="R43" s="9">
        <f t="shared" si="2"/>
        <v>3</v>
      </c>
      <c r="S43" s="9">
        <f t="shared" si="2"/>
        <v>181</v>
      </c>
    </row>
    <row r="44" spans="1:19" ht="15">
      <c r="A44" s="42"/>
      <c r="B44" s="31" t="s">
        <v>159</v>
      </c>
      <c r="C44" s="12" t="s">
        <v>157</v>
      </c>
      <c r="D44" s="33">
        <v>424</v>
      </c>
      <c r="E44" s="33">
        <v>392</v>
      </c>
      <c r="F44" s="34">
        <v>101</v>
      </c>
      <c r="G44" s="1">
        <v>8</v>
      </c>
      <c r="H44" s="1">
        <v>1</v>
      </c>
      <c r="I44" s="1">
        <v>39</v>
      </c>
      <c r="J44" s="1">
        <v>14</v>
      </c>
      <c r="K44" s="1">
        <v>2</v>
      </c>
      <c r="L44" s="1">
        <v>20</v>
      </c>
      <c r="M44" s="1">
        <v>5</v>
      </c>
      <c r="N44" s="1"/>
      <c r="O44" s="1">
        <v>3</v>
      </c>
      <c r="P44" s="1">
        <v>1</v>
      </c>
      <c r="Q44" s="1">
        <v>3</v>
      </c>
      <c r="R44" s="1">
        <v>5</v>
      </c>
      <c r="S44" s="1">
        <v>101</v>
      </c>
    </row>
    <row r="45" spans="1:19" s="19" customFormat="1" ht="15">
      <c r="A45" s="43"/>
      <c r="B45" s="32"/>
      <c r="C45" s="8" t="s">
        <v>158</v>
      </c>
      <c r="D45" s="30"/>
      <c r="E45" s="30"/>
      <c r="F45" s="28"/>
      <c r="G45" s="9">
        <f>G16+G29+G43</f>
        <v>60</v>
      </c>
      <c r="H45" s="9">
        <f aca="true" t="shared" si="3" ref="H45:S45">H16+H29+H43</f>
        <v>8</v>
      </c>
      <c r="I45" s="9">
        <f t="shared" si="3"/>
        <v>138</v>
      </c>
      <c r="J45" s="9">
        <f t="shared" si="3"/>
        <v>47</v>
      </c>
      <c r="K45" s="9">
        <f t="shared" si="3"/>
        <v>6</v>
      </c>
      <c r="L45" s="9">
        <f t="shared" si="3"/>
        <v>85</v>
      </c>
      <c r="M45" s="9">
        <f t="shared" si="3"/>
        <v>15</v>
      </c>
      <c r="N45" s="9"/>
      <c r="O45" s="9">
        <f t="shared" si="3"/>
        <v>9</v>
      </c>
      <c r="P45" s="9">
        <f t="shared" si="3"/>
        <v>3</v>
      </c>
      <c r="Q45" s="9">
        <f t="shared" si="3"/>
        <v>11</v>
      </c>
      <c r="R45" s="9">
        <f t="shared" si="3"/>
        <v>15</v>
      </c>
      <c r="S45" s="9">
        <f t="shared" si="3"/>
        <v>397</v>
      </c>
    </row>
    <row r="46" spans="1:19" ht="15">
      <c r="A46" s="45" t="s">
        <v>160</v>
      </c>
      <c r="B46" s="27" t="s">
        <v>161</v>
      </c>
      <c r="C46" s="27" t="s">
        <v>5</v>
      </c>
      <c r="D46" s="29">
        <v>117</v>
      </c>
      <c r="E46" s="29">
        <v>117</v>
      </c>
      <c r="F46" s="27">
        <v>2</v>
      </c>
      <c r="G46" s="7" t="s">
        <v>162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>
        <v>2</v>
      </c>
    </row>
    <row r="47" spans="1:19" ht="15">
      <c r="A47" s="41"/>
      <c r="B47" s="34"/>
      <c r="C47" s="34"/>
      <c r="D47" s="33"/>
      <c r="E47" s="33"/>
      <c r="F47" s="34"/>
      <c r="G47" s="5">
        <v>117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>
        <f>SUM(G47:R47)</f>
        <v>117</v>
      </c>
    </row>
    <row r="48" spans="1:19" ht="15">
      <c r="A48" s="41"/>
      <c r="B48" s="34"/>
      <c r="C48" s="34" t="s">
        <v>15</v>
      </c>
      <c r="D48" s="33">
        <v>83</v>
      </c>
      <c r="E48" s="33">
        <v>83</v>
      </c>
      <c r="F48" s="34">
        <v>10</v>
      </c>
      <c r="G48" s="6" t="s">
        <v>163</v>
      </c>
      <c r="H48" s="6"/>
      <c r="I48" s="6" t="s">
        <v>164</v>
      </c>
      <c r="J48" s="6" t="s">
        <v>165</v>
      </c>
      <c r="K48" s="6" t="s">
        <v>163</v>
      </c>
      <c r="L48" s="6" t="s">
        <v>165</v>
      </c>
      <c r="M48" s="6"/>
      <c r="N48" s="6"/>
      <c r="O48" s="6" t="s">
        <v>163</v>
      </c>
      <c r="P48" s="6"/>
      <c r="Q48" s="6"/>
      <c r="R48" s="6"/>
      <c r="S48" s="6">
        <v>10</v>
      </c>
    </row>
    <row r="49" spans="1:19" ht="15">
      <c r="A49" s="41"/>
      <c r="B49" s="34"/>
      <c r="C49" s="34"/>
      <c r="D49" s="33"/>
      <c r="E49" s="33"/>
      <c r="F49" s="34"/>
      <c r="G49" s="5">
        <v>8</v>
      </c>
      <c r="H49" s="5"/>
      <c r="I49" s="5">
        <v>25</v>
      </c>
      <c r="J49" s="5">
        <v>17</v>
      </c>
      <c r="K49" s="5">
        <v>8</v>
      </c>
      <c r="L49" s="5">
        <v>17</v>
      </c>
      <c r="M49" s="5"/>
      <c r="N49" s="5"/>
      <c r="O49" s="5">
        <v>8</v>
      </c>
      <c r="P49" s="5"/>
      <c r="Q49" s="5"/>
      <c r="R49" s="5"/>
      <c r="S49" s="5">
        <f>SUM(G49:R49)</f>
        <v>83</v>
      </c>
    </row>
    <row r="50" spans="1:19" ht="15">
      <c r="A50" s="41"/>
      <c r="B50" s="34"/>
      <c r="C50" s="34" t="s">
        <v>6</v>
      </c>
      <c r="D50" s="33">
        <v>157</v>
      </c>
      <c r="E50" s="33">
        <v>157</v>
      </c>
      <c r="F50" s="34">
        <v>27</v>
      </c>
      <c r="G50" s="6"/>
      <c r="H50" s="6"/>
      <c r="I50" s="6" t="s">
        <v>47</v>
      </c>
      <c r="J50" s="6" t="s">
        <v>48</v>
      </c>
      <c r="K50" s="6"/>
      <c r="L50" s="6" t="s">
        <v>49</v>
      </c>
      <c r="M50" s="6"/>
      <c r="N50" s="6"/>
      <c r="O50" s="6"/>
      <c r="P50" s="6"/>
      <c r="Q50" s="6"/>
      <c r="R50" s="6"/>
      <c r="S50" s="6">
        <v>27</v>
      </c>
    </row>
    <row r="51" spans="1:19" ht="15">
      <c r="A51" s="41"/>
      <c r="B51" s="34"/>
      <c r="C51" s="34"/>
      <c r="D51" s="33"/>
      <c r="E51" s="33"/>
      <c r="F51" s="34"/>
      <c r="G51" s="5"/>
      <c r="H51" s="5"/>
      <c r="I51" s="5">
        <v>41</v>
      </c>
      <c r="J51" s="5">
        <v>29</v>
      </c>
      <c r="K51" s="5"/>
      <c r="L51" s="5">
        <v>87</v>
      </c>
      <c r="M51" s="5"/>
      <c r="N51" s="5"/>
      <c r="O51" s="5"/>
      <c r="P51" s="5"/>
      <c r="Q51" s="5"/>
      <c r="R51" s="5"/>
      <c r="S51" s="5">
        <f>SUM(G51:R51)</f>
        <v>157</v>
      </c>
    </row>
    <row r="52" spans="1:19" ht="15">
      <c r="A52" s="41"/>
      <c r="B52" s="34"/>
      <c r="C52" s="34" t="s">
        <v>7</v>
      </c>
      <c r="D52" s="33">
        <v>105</v>
      </c>
      <c r="E52" s="33">
        <v>105</v>
      </c>
      <c r="F52" s="34">
        <v>3</v>
      </c>
      <c r="G52" s="6" t="s">
        <v>50</v>
      </c>
      <c r="H52" s="6"/>
      <c r="I52" s="6"/>
      <c r="J52" s="6"/>
      <c r="K52" s="6"/>
      <c r="L52" s="6" t="s">
        <v>50</v>
      </c>
      <c r="M52" s="6"/>
      <c r="N52" s="6"/>
      <c r="O52" s="6"/>
      <c r="P52" s="6"/>
      <c r="Q52" s="6"/>
      <c r="R52" s="6" t="s">
        <v>50</v>
      </c>
      <c r="S52" s="6">
        <v>3</v>
      </c>
    </row>
    <row r="53" spans="1:19" ht="15">
      <c r="A53" s="41"/>
      <c r="B53" s="34"/>
      <c r="C53" s="34"/>
      <c r="D53" s="33"/>
      <c r="E53" s="33"/>
      <c r="F53" s="34"/>
      <c r="G53" s="5">
        <v>35</v>
      </c>
      <c r="H53" s="5"/>
      <c r="I53" s="5"/>
      <c r="J53" s="5"/>
      <c r="K53" s="5"/>
      <c r="L53" s="5">
        <v>35</v>
      </c>
      <c r="M53" s="5"/>
      <c r="N53" s="5"/>
      <c r="O53" s="5"/>
      <c r="P53" s="5"/>
      <c r="Q53" s="5"/>
      <c r="R53" s="5">
        <v>35</v>
      </c>
      <c r="S53" s="5">
        <f>SUM(G53:R53)</f>
        <v>105</v>
      </c>
    </row>
    <row r="54" spans="1:19" ht="15">
      <c r="A54" s="41"/>
      <c r="B54" s="34"/>
      <c r="C54" s="2" t="s">
        <v>13</v>
      </c>
      <c r="D54" s="3">
        <v>6</v>
      </c>
      <c r="E54" s="26" t="s">
        <v>166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1:19" ht="15">
      <c r="A55" s="41"/>
      <c r="B55" s="34"/>
      <c r="C55" s="2" t="s">
        <v>14</v>
      </c>
      <c r="D55" s="3">
        <v>4</v>
      </c>
      <c r="E55" s="26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5">
      <c r="A56" s="41"/>
      <c r="B56" s="34"/>
      <c r="C56" s="2" t="s">
        <v>12</v>
      </c>
      <c r="D56" s="3">
        <v>10</v>
      </c>
      <c r="E56" s="26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1:19" ht="15">
      <c r="A57" s="41"/>
      <c r="B57" s="27" t="s">
        <v>167</v>
      </c>
      <c r="C57" s="12" t="s">
        <v>157</v>
      </c>
      <c r="D57" s="29">
        <v>482</v>
      </c>
      <c r="E57" s="29">
        <v>462</v>
      </c>
      <c r="F57" s="27">
        <v>42</v>
      </c>
      <c r="G57" s="7">
        <v>4</v>
      </c>
      <c r="H57" s="7"/>
      <c r="I57" s="7">
        <v>10</v>
      </c>
      <c r="J57" s="7">
        <v>7</v>
      </c>
      <c r="K57" s="7">
        <v>1</v>
      </c>
      <c r="L57" s="7">
        <v>18</v>
      </c>
      <c r="M57" s="7"/>
      <c r="N57" s="7"/>
      <c r="O57" s="7">
        <v>1</v>
      </c>
      <c r="P57" s="7"/>
      <c r="Q57" s="7"/>
      <c r="R57" s="7">
        <v>1</v>
      </c>
      <c r="S57" s="7">
        <v>42</v>
      </c>
    </row>
    <row r="58" spans="1:19" ht="15">
      <c r="A58" s="41"/>
      <c r="B58" s="28"/>
      <c r="C58" s="8" t="s">
        <v>158</v>
      </c>
      <c r="D58" s="30"/>
      <c r="E58" s="30"/>
      <c r="F58" s="28"/>
      <c r="G58" s="9">
        <f>G47+G49+G51+G53</f>
        <v>160</v>
      </c>
      <c r="H58" s="9"/>
      <c r="I58" s="9">
        <f aca="true" t="shared" si="4" ref="I58:S58">I47+I49+I51+I53</f>
        <v>66</v>
      </c>
      <c r="J58" s="9">
        <f t="shared" si="4"/>
        <v>46</v>
      </c>
      <c r="K58" s="9">
        <f t="shared" si="4"/>
        <v>8</v>
      </c>
      <c r="L58" s="9">
        <f t="shared" si="4"/>
        <v>139</v>
      </c>
      <c r="M58" s="9"/>
      <c r="N58" s="9"/>
      <c r="O58" s="9">
        <f t="shared" si="4"/>
        <v>8</v>
      </c>
      <c r="P58" s="9"/>
      <c r="Q58" s="9"/>
      <c r="R58" s="9">
        <f t="shared" si="4"/>
        <v>35</v>
      </c>
      <c r="S58" s="9">
        <f t="shared" si="4"/>
        <v>462</v>
      </c>
    </row>
    <row r="59" spans="1:19" ht="15.75" customHeight="1">
      <c r="A59" s="41"/>
      <c r="B59" s="34" t="s">
        <v>168</v>
      </c>
      <c r="C59" s="34" t="s">
        <v>15</v>
      </c>
      <c r="D59" s="33">
        <v>103</v>
      </c>
      <c r="E59" s="33">
        <v>103</v>
      </c>
      <c r="F59" s="27">
        <v>13</v>
      </c>
      <c r="G59" s="6"/>
      <c r="H59" s="6"/>
      <c r="I59" s="6" t="s">
        <v>51</v>
      </c>
      <c r="J59" s="6" t="s">
        <v>32</v>
      </c>
      <c r="K59" s="6"/>
      <c r="L59" s="6"/>
      <c r="M59" s="6" t="s">
        <v>32</v>
      </c>
      <c r="N59" s="6"/>
      <c r="O59" s="6"/>
      <c r="P59" s="6"/>
      <c r="Q59" s="6"/>
      <c r="R59" s="6"/>
      <c r="S59" s="6">
        <v>13</v>
      </c>
    </row>
    <row r="60" spans="1:19" ht="15.75" customHeight="1">
      <c r="A60" s="41"/>
      <c r="B60" s="34"/>
      <c r="C60" s="34"/>
      <c r="D60" s="33"/>
      <c r="E60" s="33"/>
      <c r="F60" s="34"/>
      <c r="G60" s="5"/>
      <c r="H60" s="5"/>
      <c r="I60" s="5">
        <v>87</v>
      </c>
      <c r="J60" s="5">
        <v>8</v>
      </c>
      <c r="K60" s="5"/>
      <c r="L60" s="5"/>
      <c r="M60" s="5">
        <v>8</v>
      </c>
      <c r="N60" s="5"/>
      <c r="O60" s="5"/>
      <c r="P60" s="5"/>
      <c r="Q60" s="5"/>
      <c r="R60" s="5"/>
      <c r="S60" s="5">
        <v>103</v>
      </c>
    </row>
    <row r="61" spans="1:19" ht="15.75" customHeight="1">
      <c r="A61" s="41"/>
      <c r="B61" s="34"/>
      <c r="C61" s="34" t="s">
        <v>6</v>
      </c>
      <c r="D61" s="33">
        <v>4</v>
      </c>
      <c r="E61" s="33">
        <v>4</v>
      </c>
      <c r="F61" s="34">
        <v>1</v>
      </c>
      <c r="G61" s="6"/>
      <c r="H61" s="6"/>
      <c r="I61" s="6" t="s">
        <v>144</v>
      </c>
      <c r="J61" s="6"/>
      <c r="K61" s="6"/>
      <c r="L61" s="6"/>
      <c r="M61" s="6"/>
      <c r="N61" s="6"/>
      <c r="O61" s="6"/>
      <c r="P61" s="6"/>
      <c r="Q61" s="6"/>
      <c r="R61" s="6"/>
      <c r="S61" s="6">
        <v>1</v>
      </c>
    </row>
    <row r="62" spans="1:19" ht="15.75" customHeight="1">
      <c r="A62" s="41"/>
      <c r="B62" s="34"/>
      <c r="C62" s="34"/>
      <c r="D62" s="33"/>
      <c r="E62" s="33"/>
      <c r="F62" s="34"/>
      <c r="G62" s="5"/>
      <c r="H62" s="5"/>
      <c r="I62" s="5">
        <v>4</v>
      </c>
      <c r="J62" s="5"/>
      <c r="K62" s="5"/>
      <c r="L62" s="5"/>
      <c r="M62" s="5"/>
      <c r="N62" s="5"/>
      <c r="O62" s="5"/>
      <c r="P62" s="5"/>
      <c r="Q62" s="5"/>
      <c r="R62" s="5"/>
      <c r="S62" s="5">
        <v>4</v>
      </c>
    </row>
    <row r="63" spans="1:19" ht="15.75" customHeight="1">
      <c r="A63" s="41"/>
      <c r="B63" s="34"/>
      <c r="C63" s="34" t="s">
        <v>7</v>
      </c>
      <c r="D63" s="33">
        <v>16</v>
      </c>
      <c r="E63" s="33">
        <v>16</v>
      </c>
      <c r="F63" s="34">
        <v>3</v>
      </c>
      <c r="G63" s="6"/>
      <c r="H63" s="6" t="s">
        <v>50</v>
      </c>
      <c r="I63" s="6" t="s">
        <v>52</v>
      </c>
      <c r="J63" s="6"/>
      <c r="K63" s="6"/>
      <c r="L63" s="6"/>
      <c r="M63" s="6"/>
      <c r="N63" s="6"/>
      <c r="O63" s="6"/>
      <c r="P63" s="6"/>
      <c r="Q63" s="6"/>
      <c r="R63" s="6"/>
      <c r="S63" s="6">
        <v>3</v>
      </c>
    </row>
    <row r="64" spans="1:19" ht="15.75" customHeight="1">
      <c r="A64" s="41"/>
      <c r="B64" s="34"/>
      <c r="C64" s="34"/>
      <c r="D64" s="33"/>
      <c r="E64" s="33"/>
      <c r="F64" s="34"/>
      <c r="G64" s="5"/>
      <c r="H64" s="5">
        <v>5</v>
      </c>
      <c r="I64" s="5">
        <v>11</v>
      </c>
      <c r="J64" s="5"/>
      <c r="K64" s="5"/>
      <c r="L64" s="5"/>
      <c r="M64" s="5"/>
      <c r="N64" s="5"/>
      <c r="O64" s="5"/>
      <c r="P64" s="5"/>
      <c r="Q64" s="5"/>
      <c r="R64" s="5"/>
      <c r="S64" s="5">
        <v>16</v>
      </c>
    </row>
    <row r="65" spans="1:19" ht="15">
      <c r="A65" s="41"/>
      <c r="B65" s="34"/>
      <c r="C65" s="2" t="s">
        <v>5</v>
      </c>
      <c r="D65" s="3">
        <v>30</v>
      </c>
      <c r="E65" s="26" t="s">
        <v>169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1:19" ht="15">
      <c r="A66" s="41"/>
      <c r="B66" s="34"/>
      <c r="C66" s="2" t="s">
        <v>13</v>
      </c>
      <c r="D66" s="3">
        <v>1</v>
      </c>
      <c r="E66" s="26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ht="15">
      <c r="A67" s="41"/>
      <c r="B67" s="34"/>
      <c r="C67" s="2" t="s">
        <v>14</v>
      </c>
      <c r="D67" s="3">
        <v>1</v>
      </c>
      <c r="E67" s="26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5">
      <c r="A68" s="41"/>
      <c r="B68" s="34"/>
      <c r="C68" s="2" t="s">
        <v>11</v>
      </c>
      <c r="D68" s="3">
        <v>1</v>
      </c>
      <c r="E68" s="26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5">
      <c r="A69" s="41"/>
      <c r="B69" s="34"/>
      <c r="C69" s="2" t="s">
        <v>12</v>
      </c>
      <c r="D69" s="3">
        <v>4</v>
      </c>
      <c r="E69" s="26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ht="15">
      <c r="A70" s="41"/>
      <c r="B70" s="27" t="s">
        <v>170</v>
      </c>
      <c r="C70" s="12" t="s">
        <v>140</v>
      </c>
      <c r="D70" s="29">
        <f>SUM(D59:D69)</f>
        <v>160</v>
      </c>
      <c r="E70" s="29">
        <v>123</v>
      </c>
      <c r="F70" s="27">
        <v>17</v>
      </c>
      <c r="G70" s="7"/>
      <c r="H70" s="7">
        <v>1</v>
      </c>
      <c r="I70" s="7">
        <v>14</v>
      </c>
      <c r="J70" s="7">
        <v>1</v>
      </c>
      <c r="K70" s="7"/>
      <c r="L70" s="7"/>
      <c r="M70" s="7">
        <v>1</v>
      </c>
      <c r="N70" s="7"/>
      <c r="O70" s="7"/>
      <c r="P70" s="7"/>
      <c r="Q70" s="7"/>
      <c r="R70" s="7"/>
      <c r="S70" s="7">
        <v>17</v>
      </c>
    </row>
    <row r="71" spans="1:19" ht="15">
      <c r="A71" s="41"/>
      <c r="B71" s="28"/>
      <c r="C71" s="8" t="s">
        <v>141</v>
      </c>
      <c r="D71" s="30"/>
      <c r="E71" s="30"/>
      <c r="F71" s="28"/>
      <c r="G71" s="9"/>
      <c r="H71" s="9">
        <v>5</v>
      </c>
      <c r="I71" s="9">
        <v>102</v>
      </c>
      <c r="J71" s="9">
        <v>8</v>
      </c>
      <c r="K71" s="9"/>
      <c r="L71" s="9"/>
      <c r="M71" s="9">
        <v>8</v>
      </c>
      <c r="N71" s="9"/>
      <c r="O71" s="9"/>
      <c r="P71" s="9"/>
      <c r="Q71" s="9"/>
      <c r="R71" s="9"/>
      <c r="S71" s="9">
        <v>123</v>
      </c>
    </row>
    <row r="72" spans="1:19" ht="15">
      <c r="A72" s="41"/>
      <c r="B72" s="34" t="s">
        <v>171</v>
      </c>
      <c r="C72" s="34" t="s">
        <v>5</v>
      </c>
      <c r="D72" s="33">
        <v>3238</v>
      </c>
      <c r="E72" s="33">
        <v>3238</v>
      </c>
      <c r="F72" s="27">
        <v>34</v>
      </c>
      <c r="G72" s="6" t="s">
        <v>53</v>
      </c>
      <c r="H72" s="6" t="s">
        <v>54</v>
      </c>
      <c r="I72" s="6" t="s">
        <v>55</v>
      </c>
      <c r="J72" s="6" t="s">
        <v>56</v>
      </c>
      <c r="K72" s="6"/>
      <c r="L72" s="6"/>
      <c r="M72" s="6"/>
      <c r="N72" s="6"/>
      <c r="O72" s="6"/>
      <c r="P72" s="6"/>
      <c r="Q72" s="6"/>
      <c r="R72" s="6"/>
      <c r="S72" s="6">
        <v>34</v>
      </c>
    </row>
    <row r="73" spans="1:19" ht="15">
      <c r="A73" s="41"/>
      <c r="B73" s="34"/>
      <c r="C73" s="34"/>
      <c r="D73" s="33"/>
      <c r="E73" s="33"/>
      <c r="F73" s="34"/>
      <c r="G73" s="5">
        <v>762</v>
      </c>
      <c r="H73" s="5">
        <v>952</v>
      </c>
      <c r="I73" s="5">
        <v>1429</v>
      </c>
      <c r="J73" s="5">
        <v>95</v>
      </c>
      <c r="K73" s="5"/>
      <c r="L73" s="5"/>
      <c r="M73" s="5"/>
      <c r="N73" s="5"/>
      <c r="O73" s="5"/>
      <c r="P73" s="5"/>
      <c r="Q73" s="5"/>
      <c r="R73" s="5"/>
      <c r="S73" s="5">
        <f>SUM(G73:R73)</f>
        <v>3238</v>
      </c>
    </row>
    <row r="74" spans="1:19" ht="15">
      <c r="A74" s="41"/>
      <c r="B74" s="34"/>
      <c r="C74" s="34" t="s">
        <v>15</v>
      </c>
      <c r="D74" s="33">
        <v>861</v>
      </c>
      <c r="E74" s="33">
        <v>861</v>
      </c>
      <c r="F74" s="34">
        <v>28</v>
      </c>
      <c r="G74" s="6" t="s">
        <v>57</v>
      </c>
      <c r="H74" s="6" t="s">
        <v>58</v>
      </c>
      <c r="I74" s="6" t="s">
        <v>59</v>
      </c>
      <c r="J74" s="6" t="s">
        <v>60</v>
      </c>
      <c r="K74" s="6"/>
      <c r="L74" s="6"/>
      <c r="M74" s="6">
        <v>3</v>
      </c>
      <c r="N74" s="6"/>
      <c r="O74" s="6"/>
      <c r="P74" s="6"/>
      <c r="Q74" s="6"/>
      <c r="R74" s="6"/>
      <c r="S74" s="6">
        <v>28</v>
      </c>
    </row>
    <row r="75" spans="1:19" ht="15">
      <c r="A75" s="41"/>
      <c r="B75" s="34"/>
      <c r="C75" s="34"/>
      <c r="D75" s="33"/>
      <c r="E75" s="33"/>
      <c r="F75" s="34"/>
      <c r="G75" s="5">
        <v>154</v>
      </c>
      <c r="H75" s="5">
        <v>31</v>
      </c>
      <c r="I75" s="5">
        <v>522</v>
      </c>
      <c r="J75" s="5">
        <v>61</v>
      </c>
      <c r="K75" s="5"/>
      <c r="L75" s="5"/>
      <c r="M75" s="5">
        <v>92</v>
      </c>
      <c r="N75" s="5"/>
      <c r="O75" s="5"/>
      <c r="P75" s="5"/>
      <c r="Q75" s="5"/>
      <c r="R75" s="5"/>
      <c r="S75" s="5">
        <f>SUM(G75:R75)</f>
        <v>860</v>
      </c>
    </row>
    <row r="76" spans="1:19" ht="15">
      <c r="A76" s="41"/>
      <c r="B76" s="34"/>
      <c r="C76" s="34" t="s">
        <v>6</v>
      </c>
      <c r="D76" s="33">
        <v>81</v>
      </c>
      <c r="E76" s="33">
        <v>81</v>
      </c>
      <c r="F76" s="34">
        <v>3</v>
      </c>
      <c r="G76" s="6" t="s">
        <v>50</v>
      </c>
      <c r="H76" s="6"/>
      <c r="I76" s="6" t="s">
        <v>50</v>
      </c>
      <c r="J76" s="6"/>
      <c r="K76" s="6"/>
      <c r="L76" s="6"/>
      <c r="M76" s="6"/>
      <c r="N76" s="6"/>
      <c r="O76" s="6"/>
      <c r="P76" s="6"/>
      <c r="Q76" s="6"/>
      <c r="R76" s="6" t="s">
        <v>50</v>
      </c>
      <c r="S76" s="6">
        <v>3</v>
      </c>
    </row>
    <row r="77" spans="1:19" ht="15">
      <c r="A77" s="41"/>
      <c r="B77" s="34"/>
      <c r="C77" s="34"/>
      <c r="D77" s="33"/>
      <c r="E77" s="33"/>
      <c r="F77" s="34"/>
      <c r="G77" s="5">
        <v>27</v>
      </c>
      <c r="H77" s="5"/>
      <c r="I77" s="5">
        <v>27</v>
      </c>
      <c r="J77" s="5"/>
      <c r="K77" s="5"/>
      <c r="L77" s="5"/>
      <c r="M77" s="5"/>
      <c r="N77" s="5"/>
      <c r="O77" s="5"/>
      <c r="P77" s="5"/>
      <c r="Q77" s="5"/>
      <c r="R77" s="5">
        <v>27</v>
      </c>
      <c r="S77" s="5">
        <f>SUM(G77:R77)</f>
        <v>81</v>
      </c>
    </row>
    <row r="78" spans="1:19" ht="15">
      <c r="A78" s="41"/>
      <c r="B78" s="34"/>
      <c r="C78" s="34" t="s">
        <v>9</v>
      </c>
      <c r="D78" s="33">
        <v>27</v>
      </c>
      <c r="E78" s="33">
        <v>27</v>
      </c>
      <c r="F78" s="34">
        <v>2</v>
      </c>
      <c r="G78" s="6"/>
      <c r="H78" s="6"/>
      <c r="I78" s="6" t="s">
        <v>172</v>
      </c>
      <c r="J78" s="6"/>
      <c r="K78" s="6"/>
      <c r="L78" s="6"/>
      <c r="M78" s="6"/>
      <c r="N78" s="6"/>
      <c r="O78" s="6"/>
      <c r="P78" s="6"/>
      <c r="Q78" s="6"/>
      <c r="R78" s="6"/>
      <c r="S78" s="6">
        <v>2</v>
      </c>
    </row>
    <row r="79" spans="1:19" ht="15">
      <c r="A79" s="41"/>
      <c r="B79" s="34"/>
      <c r="C79" s="34"/>
      <c r="D79" s="33"/>
      <c r="E79" s="33"/>
      <c r="F79" s="34"/>
      <c r="G79" s="5"/>
      <c r="H79" s="5"/>
      <c r="I79" s="5">
        <v>27</v>
      </c>
      <c r="J79" s="5"/>
      <c r="K79" s="5"/>
      <c r="L79" s="5"/>
      <c r="M79" s="5"/>
      <c r="N79" s="5"/>
      <c r="O79" s="5"/>
      <c r="P79" s="5"/>
      <c r="Q79" s="5"/>
      <c r="R79" s="5"/>
      <c r="S79" s="5">
        <f>SUM(I79:R79)</f>
        <v>27</v>
      </c>
    </row>
    <row r="80" spans="1:19" ht="15">
      <c r="A80" s="41"/>
      <c r="B80" s="34"/>
      <c r="C80" s="34" t="s">
        <v>7</v>
      </c>
      <c r="D80" s="33">
        <v>277</v>
      </c>
      <c r="E80" s="33">
        <v>277</v>
      </c>
      <c r="F80" s="34">
        <v>5</v>
      </c>
      <c r="G80" s="6" t="s">
        <v>173</v>
      </c>
      <c r="H80" s="6"/>
      <c r="I80" s="6" t="s">
        <v>174</v>
      </c>
      <c r="J80" s="6"/>
      <c r="K80" s="6"/>
      <c r="L80" s="6"/>
      <c r="M80" s="6"/>
      <c r="N80" s="6"/>
      <c r="O80" s="6"/>
      <c r="P80" s="6"/>
      <c r="Q80" s="6"/>
      <c r="R80" s="6"/>
      <c r="S80" s="6">
        <v>5</v>
      </c>
    </row>
    <row r="81" spans="1:19" ht="15">
      <c r="A81" s="41"/>
      <c r="B81" s="34"/>
      <c r="C81" s="34"/>
      <c r="D81" s="33"/>
      <c r="E81" s="33"/>
      <c r="F81" s="34"/>
      <c r="G81" s="5">
        <v>55</v>
      </c>
      <c r="H81" s="5"/>
      <c r="I81" s="5">
        <v>222</v>
      </c>
      <c r="J81" s="5"/>
      <c r="K81" s="5"/>
      <c r="L81" s="5"/>
      <c r="M81" s="5"/>
      <c r="N81" s="5"/>
      <c r="O81" s="5"/>
      <c r="P81" s="5"/>
      <c r="Q81" s="5"/>
      <c r="R81" s="5"/>
      <c r="S81" s="5">
        <f>SUM(G81:R81)</f>
        <v>277</v>
      </c>
    </row>
    <row r="82" spans="1:19" ht="15">
      <c r="A82" s="41"/>
      <c r="B82" s="34"/>
      <c r="C82" s="2" t="s">
        <v>14</v>
      </c>
      <c r="D82" s="3">
        <v>29</v>
      </c>
      <c r="E82" s="26" t="s">
        <v>175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 spans="1:19" ht="15">
      <c r="A83" s="41"/>
      <c r="B83" s="34"/>
      <c r="C83" s="2" t="s">
        <v>11</v>
      </c>
      <c r="D83" s="3">
        <v>13</v>
      </c>
      <c r="E83" s="26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 spans="1:19" ht="15">
      <c r="A84" s="41"/>
      <c r="B84" s="34"/>
      <c r="C84" s="2" t="s">
        <v>12</v>
      </c>
      <c r="D84" s="3">
        <v>25</v>
      </c>
      <c r="E84" s="26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ht="15">
      <c r="A85" s="41"/>
      <c r="B85" s="27" t="s">
        <v>176</v>
      </c>
      <c r="C85" s="12" t="s">
        <v>140</v>
      </c>
      <c r="D85" s="29">
        <f>SUM(D72:D84)</f>
        <v>4551</v>
      </c>
      <c r="E85" s="29">
        <v>4484</v>
      </c>
      <c r="F85" s="27">
        <v>72</v>
      </c>
      <c r="G85" s="7">
        <v>15</v>
      </c>
      <c r="H85" s="7">
        <v>11</v>
      </c>
      <c r="I85" s="7">
        <v>39</v>
      </c>
      <c r="J85" s="7">
        <v>3</v>
      </c>
      <c r="K85" s="7"/>
      <c r="L85" s="7"/>
      <c r="M85" s="7">
        <v>3</v>
      </c>
      <c r="N85" s="7"/>
      <c r="O85" s="7"/>
      <c r="P85" s="7"/>
      <c r="Q85" s="7"/>
      <c r="R85" s="7">
        <v>1</v>
      </c>
      <c r="S85" s="7">
        <v>72</v>
      </c>
    </row>
    <row r="86" spans="1:19" ht="15">
      <c r="A86" s="41"/>
      <c r="B86" s="28"/>
      <c r="C86" s="8" t="s">
        <v>141</v>
      </c>
      <c r="D86" s="30"/>
      <c r="E86" s="30"/>
      <c r="F86" s="28"/>
      <c r="G86" s="9">
        <f>G73+G75+G77+G79+G81</f>
        <v>998</v>
      </c>
      <c r="H86" s="9">
        <f aca="true" t="shared" si="5" ref="H86:S86">H73+H75+H77+H79+H81</f>
        <v>983</v>
      </c>
      <c r="I86" s="9">
        <f t="shared" si="5"/>
        <v>2227</v>
      </c>
      <c r="J86" s="9">
        <f t="shared" si="5"/>
        <v>156</v>
      </c>
      <c r="K86" s="9"/>
      <c r="L86" s="9"/>
      <c r="M86" s="9">
        <f t="shared" si="5"/>
        <v>92</v>
      </c>
      <c r="N86" s="9"/>
      <c r="O86" s="9"/>
      <c r="P86" s="9"/>
      <c r="Q86" s="9"/>
      <c r="R86" s="9">
        <f t="shared" si="5"/>
        <v>27</v>
      </c>
      <c r="S86" s="9">
        <f t="shared" si="5"/>
        <v>4483</v>
      </c>
    </row>
    <row r="87" spans="1:19" ht="15">
      <c r="A87" s="41"/>
      <c r="B87" s="34" t="s">
        <v>177</v>
      </c>
      <c r="C87" s="34" t="s">
        <v>15</v>
      </c>
      <c r="D87" s="33">
        <v>45</v>
      </c>
      <c r="E87" s="33">
        <v>45</v>
      </c>
      <c r="F87" s="27">
        <v>12</v>
      </c>
      <c r="G87" s="6"/>
      <c r="H87" s="6" t="s">
        <v>62</v>
      </c>
      <c r="I87" s="6" t="s">
        <v>178</v>
      </c>
      <c r="J87" s="6" t="s">
        <v>179</v>
      </c>
      <c r="K87" s="6"/>
      <c r="L87" s="6" t="s">
        <v>62</v>
      </c>
      <c r="M87" s="6" t="s">
        <v>62</v>
      </c>
      <c r="N87" s="6"/>
      <c r="O87" s="6"/>
      <c r="P87" s="6"/>
      <c r="Q87" s="6"/>
      <c r="R87" s="6"/>
      <c r="S87" s="6">
        <v>12</v>
      </c>
    </row>
    <row r="88" spans="1:19" ht="15">
      <c r="A88" s="41"/>
      <c r="B88" s="34"/>
      <c r="C88" s="34"/>
      <c r="D88" s="33"/>
      <c r="E88" s="33"/>
      <c r="F88" s="34"/>
      <c r="G88" s="5"/>
      <c r="H88" s="5">
        <v>4</v>
      </c>
      <c r="I88" s="5">
        <v>11</v>
      </c>
      <c r="J88" s="5">
        <v>23</v>
      </c>
      <c r="K88" s="5"/>
      <c r="L88" s="5">
        <v>4</v>
      </c>
      <c r="M88" s="5">
        <v>4</v>
      </c>
      <c r="N88" s="5"/>
      <c r="O88" s="5"/>
      <c r="P88" s="5"/>
      <c r="Q88" s="5"/>
      <c r="R88" s="5"/>
      <c r="S88" s="5">
        <v>46</v>
      </c>
    </row>
    <row r="89" spans="1:19" ht="15">
      <c r="A89" s="41"/>
      <c r="B89" s="34"/>
      <c r="C89" s="34" t="s">
        <v>6</v>
      </c>
      <c r="D89" s="33">
        <v>35</v>
      </c>
      <c r="E89" s="33">
        <v>35</v>
      </c>
      <c r="F89" s="34">
        <v>5</v>
      </c>
      <c r="G89" s="6"/>
      <c r="H89" s="6"/>
      <c r="I89" s="6" t="s">
        <v>180</v>
      </c>
      <c r="J89" s="6"/>
      <c r="K89" s="6"/>
      <c r="L89" s="6"/>
      <c r="M89" s="6"/>
      <c r="N89" s="6"/>
      <c r="O89" s="6"/>
      <c r="P89" s="6"/>
      <c r="Q89" s="6"/>
      <c r="R89" s="6"/>
      <c r="S89" s="6">
        <v>5</v>
      </c>
    </row>
    <row r="90" spans="1:19" ht="15">
      <c r="A90" s="41"/>
      <c r="B90" s="34"/>
      <c r="C90" s="34"/>
      <c r="D90" s="33"/>
      <c r="E90" s="33"/>
      <c r="F90" s="34"/>
      <c r="G90" s="5"/>
      <c r="H90" s="5"/>
      <c r="I90" s="5">
        <v>35</v>
      </c>
      <c r="J90" s="5"/>
      <c r="K90" s="5"/>
      <c r="L90" s="5"/>
      <c r="M90" s="5"/>
      <c r="N90" s="5"/>
      <c r="O90" s="5"/>
      <c r="P90" s="5"/>
      <c r="Q90" s="5"/>
      <c r="R90" s="5"/>
      <c r="S90" s="5">
        <v>35</v>
      </c>
    </row>
    <row r="91" spans="1:19" ht="15">
      <c r="A91" s="41"/>
      <c r="B91" s="34"/>
      <c r="C91" s="34" t="s">
        <v>9</v>
      </c>
      <c r="D91" s="33">
        <v>8</v>
      </c>
      <c r="E91" s="33">
        <v>8</v>
      </c>
      <c r="F91" s="34">
        <v>3</v>
      </c>
      <c r="G91" s="6"/>
      <c r="H91" s="6"/>
      <c r="I91" s="6"/>
      <c r="J91" s="6" t="s">
        <v>181</v>
      </c>
      <c r="K91" s="6"/>
      <c r="L91" s="6"/>
      <c r="M91" s="6"/>
      <c r="N91" s="6"/>
      <c r="O91" s="6"/>
      <c r="P91" s="6"/>
      <c r="Q91" s="6"/>
      <c r="R91" s="6"/>
      <c r="S91" s="6">
        <v>3</v>
      </c>
    </row>
    <row r="92" spans="1:19" ht="15">
      <c r="A92" s="41"/>
      <c r="B92" s="34"/>
      <c r="C92" s="34"/>
      <c r="D92" s="33"/>
      <c r="E92" s="33"/>
      <c r="F92" s="34"/>
      <c r="G92" s="5"/>
      <c r="H92" s="5"/>
      <c r="I92" s="5"/>
      <c r="J92" s="5">
        <v>8</v>
      </c>
      <c r="K92" s="5"/>
      <c r="L92" s="5"/>
      <c r="M92" s="5"/>
      <c r="N92" s="5"/>
      <c r="O92" s="5"/>
      <c r="P92" s="5"/>
      <c r="Q92" s="5"/>
      <c r="R92" s="5"/>
      <c r="S92" s="5">
        <v>8</v>
      </c>
    </row>
    <row r="93" spans="1:19" ht="15">
      <c r="A93" s="41"/>
      <c r="B93" s="34"/>
      <c r="C93" s="34" t="s">
        <v>8</v>
      </c>
      <c r="D93" s="33">
        <v>10</v>
      </c>
      <c r="E93" s="33">
        <v>10</v>
      </c>
      <c r="F93" s="34">
        <v>2</v>
      </c>
      <c r="G93" s="6"/>
      <c r="H93" s="6"/>
      <c r="I93" s="6"/>
      <c r="J93" s="6" t="s">
        <v>182</v>
      </c>
      <c r="K93" s="6"/>
      <c r="L93" s="6"/>
      <c r="M93" s="6"/>
      <c r="N93" s="6"/>
      <c r="O93" s="6"/>
      <c r="P93" s="6"/>
      <c r="Q93" s="6"/>
      <c r="R93" s="6"/>
      <c r="S93" s="6">
        <v>2</v>
      </c>
    </row>
    <row r="94" spans="1:19" ht="15">
      <c r="A94" s="41"/>
      <c r="B94" s="34"/>
      <c r="C94" s="34"/>
      <c r="D94" s="33"/>
      <c r="E94" s="33"/>
      <c r="F94" s="34"/>
      <c r="G94" s="5"/>
      <c r="H94" s="5"/>
      <c r="I94" s="5"/>
      <c r="J94" s="5">
        <v>10</v>
      </c>
      <c r="K94" s="5"/>
      <c r="L94" s="5"/>
      <c r="M94" s="5"/>
      <c r="N94" s="5"/>
      <c r="O94" s="5"/>
      <c r="P94" s="5"/>
      <c r="Q94" s="5"/>
      <c r="R94" s="5"/>
      <c r="S94" s="5">
        <v>10</v>
      </c>
    </row>
    <row r="95" spans="1:19" ht="15">
      <c r="A95" s="41"/>
      <c r="B95" s="34"/>
      <c r="C95" s="34" t="s">
        <v>11</v>
      </c>
      <c r="D95" s="33">
        <v>3</v>
      </c>
      <c r="E95" s="33">
        <v>3</v>
      </c>
      <c r="F95" s="34">
        <v>2</v>
      </c>
      <c r="G95" s="6"/>
      <c r="H95" s="6"/>
      <c r="I95" s="6"/>
      <c r="J95" s="6" t="s">
        <v>183</v>
      </c>
      <c r="K95" s="6"/>
      <c r="L95" s="6"/>
      <c r="M95" s="6"/>
      <c r="N95" s="6"/>
      <c r="O95" s="6"/>
      <c r="P95" s="6"/>
      <c r="Q95" s="6"/>
      <c r="R95" s="6"/>
      <c r="S95" s="6">
        <v>2</v>
      </c>
    </row>
    <row r="96" spans="1:19" ht="15">
      <c r="A96" s="41"/>
      <c r="B96" s="34"/>
      <c r="C96" s="34"/>
      <c r="D96" s="33"/>
      <c r="E96" s="33"/>
      <c r="F96" s="34"/>
      <c r="G96" s="5"/>
      <c r="H96" s="5"/>
      <c r="I96" s="5"/>
      <c r="J96" s="5">
        <v>3</v>
      </c>
      <c r="K96" s="5"/>
      <c r="L96" s="5"/>
      <c r="M96" s="5"/>
      <c r="N96" s="5"/>
      <c r="O96" s="5"/>
      <c r="P96" s="5"/>
      <c r="Q96" s="5"/>
      <c r="R96" s="5"/>
      <c r="S96" s="5">
        <v>3</v>
      </c>
    </row>
    <row r="97" spans="1:19" ht="15">
      <c r="A97" s="41"/>
      <c r="B97" s="34"/>
      <c r="C97" s="34" t="s">
        <v>7</v>
      </c>
      <c r="D97" s="33">
        <v>23</v>
      </c>
      <c r="E97" s="33">
        <v>23</v>
      </c>
      <c r="F97" s="34">
        <v>4</v>
      </c>
      <c r="G97" s="6"/>
      <c r="H97" s="6"/>
      <c r="I97" s="6" t="s">
        <v>184</v>
      </c>
      <c r="J97" s="6" t="s">
        <v>184</v>
      </c>
      <c r="K97" s="6"/>
      <c r="L97" s="6" t="s">
        <v>185</v>
      </c>
      <c r="M97" s="6"/>
      <c r="N97" s="6"/>
      <c r="O97" s="6"/>
      <c r="P97" s="6"/>
      <c r="Q97" s="6"/>
      <c r="R97" s="6"/>
      <c r="S97" s="6">
        <v>4</v>
      </c>
    </row>
    <row r="98" spans="1:19" ht="15">
      <c r="A98" s="41"/>
      <c r="B98" s="34"/>
      <c r="C98" s="34"/>
      <c r="D98" s="33"/>
      <c r="E98" s="33"/>
      <c r="F98" s="34"/>
      <c r="G98" s="5"/>
      <c r="H98" s="5"/>
      <c r="I98" s="5">
        <v>6</v>
      </c>
      <c r="J98" s="5">
        <v>6</v>
      </c>
      <c r="K98" s="5"/>
      <c r="L98" s="5">
        <v>11</v>
      </c>
      <c r="M98" s="5"/>
      <c r="N98" s="5"/>
      <c r="O98" s="5"/>
      <c r="P98" s="5"/>
      <c r="Q98" s="5"/>
      <c r="R98" s="5"/>
      <c r="S98" s="5">
        <v>23</v>
      </c>
    </row>
    <row r="99" spans="1:19" ht="45">
      <c r="A99" s="41"/>
      <c r="B99" s="34"/>
      <c r="C99" s="2" t="s">
        <v>5</v>
      </c>
      <c r="D99" s="3">
        <v>10</v>
      </c>
      <c r="E99" s="11" t="s">
        <v>186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 spans="1:19" ht="15">
      <c r="A100" s="41"/>
      <c r="B100" s="27" t="s">
        <v>187</v>
      </c>
      <c r="C100" s="12" t="s">
        <v>188</v>
      </c>
      <c r="D100" s="29">
        <f>SUM(D87:D99)</f>
        <v>134</v>
      </c>
      <c r="E100" s="29">
        <v>124</v>
      </c>
      <c r="F100" s="27">
        <v>28</v>
      </c>
      <c r="G100" s="7"/>
      <c r="H100" s="7">
        <v>1</v>
      </c>
      <c r="I100" s="7">
        <v>9</v>
      </c>
      <c r="J100" s="7">
        <v>14</v>
      </c>
      <c r="K100" s="7"/>
      <c r="L100" s="7">
        <v>3</v>
      </c>
      <c r="M100" s="7">
        <v>1</v>
      </c>
      <c r="N100" s="7"/>
      <c r="O100" s="7"/>
      <c r="P100" s="7"/>
      <c r="Q100" s="7"/>
      <c r="R100" s="7"/>
      <c r="S100" s="7">
        <v>28</v>
      </c>
    </row>
    <row r="101" spans="1:19" ht="15">
      <c r="A101" s="41"/>
      <c r="B101" s="28"/>
      <c r="C101" s="8" t="s">
        <v>189</v>
      </c>
      <c r="D101" s="30"/>
      <c r="E101" s="30"/>
      <c r="F101" s="28"/>
      <c r="G101" s="9"/>
      <c r="H101" s="9">
        <f>H88+H90+H92+H94+H96+H98</f>
        <v>4</v>
      </c>
      <c r="I101" s="9">
        <f aca="true" t="shared" si="6" ref="I101:S101">I88+I90+I92+I94+I96+I98</f>
        <v>52</v>
      </c>
      <c r="J101" s="9">
        <f t="shared" si="6"/>
        <v>50</v>
      </c>
      <c r="K101" s="9"/>
      <c r="L101" s="9">
        <f t="shared" si="6"/>
        <v>15</v>
      </c>
      <c r="M101" s="9">
        <f t="shared" si="6"/>
        <v>4</v>
      </c>
      <c r="N101" s="9"/>
      <c r="O101" s="9"/>
      <c r="P101" s="9"/>
      <c r="Q101" s="9"/>
      <c r="R101" s="9"/>
      <c r="S101" s="9">
        <f t="shared" si="6"/>
        <v>125</v>
      </c>
    </row>
    <row r="102" spans="1:19" ht="15">
      <c r="A102" s="41"/>
      <c r="B102" s="34" t="s">
        <v>190</v>
      </c>
      <c r="C102" s="34" t="s">
        <v>5</v>
      </c>
      <c r="D102" s="33">
        <v>71</v>
      </c>
      <c r="E102" s="33">
        <v>71</v>
      </c>
      <c r="F102" s="27">
        <v>10</v>
      </c>
      <c r="G102" s="6" t="s">
        <v>191</v>
      </c>
      <c r="H102" s="6" t="s">
        <v>192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>
        <v>10</v>
      </c>
    </row>
    <row r="103" spans="1:19" ht="15">
      <c r="A103" s="41"/>
      <c r="B103" s="34"/>
      <c r="C103" s="34"/>
      <c r="D103" s="33"/>
      <c r="E103" s="33"/>
      <c r="F103" s="34"/>
      <c r="G103" s="5">
        <v>64</v>
      </c>
      <c r="H103" s="5">
        <v>7</v>
      </c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>
        <v>71</v>
      </c>
    </row>
    <row r="104" spans="1:19" ht="15">
      <c r="A104" s="41"/>
      <c r="B104" s="34"/>
      <c r="C104" s="34" t="s">
        <v>15</v>
      </c>
      <c r="D104" s="33">
        <v>117</v>
      </c>
      <c r="E104" s="33">
        <v>117</v>
      </c>
      <c r="F104" s="34">
        <v>38</v>
      </c>
      <c r="G104" s="6" t="s">
        <v>64</v>
      </c>
      <c r="H104" s="6" t="s">
        <v>65</v>
      </c>
      <c r="I104" s="6" t="s">
        <v>66</v>
      </c>
      <c r="J104" s="6" t="s">
        <v>67</v>
      </c>
      <c r="K104" s="6" t="s">
        <v>68</v>
      </c>
      <c r="L104" s="6"/>
      <c r="M104" s="6" t="s">
        <v>69</v>
      </c>
      <c r="N104" s="6"/>
      <c r="O104" s="6"/>
      <c r="P104" s="6"/>
      <c r="Q104" s="6"/>
      <c r="R104" s="6"/>
      <c r="S104" s="6">
        <v>38</v>
      </c>
    </row>
    <row r="105" spans="1:19" ht="15">
      <c r="A105" s="41"/>
      <c r="B105" s="34"/>
      <c r="C105" s="34"/>
      <c r="D105" s="33"/>
      <c r="E105" s="33"/>
      <c r="F105" s="34"/>
      <c r="G105" s="5">
        <v>28</v>
      </c>
      <c r="H105" s="5">
        <v>19</v>
      </c>
      <c r="I105" s="5">
        <v>34</v>
      </c>
      <c r="J105" s="5">
        <v>22</v>
      </c>
      <c r="K105" s="5">
        <v>6</v>
      </c>
      <c r="L105" s="5"/>
      <c r="M105" s="5">
        <v>9</v>
      </c>
      <c r="N105" s="5"/>
      <c r="O105" s="5"/>
      <c r="P105" s="5"/>
      <c r="Q105" s="5"/>
      <c r="R105" s="5"/>
      <c r="S105" s="5">
        <f>SUM(G105:R105)</f>
        <v>118</v>
      </c>
    </row>
    <row r="106" spans="1:19" ht="15">
      <c r="A106" s="41"/>
      <c r="B106" s="34"/>
      <c r="C106" s="34" t="s">
        <v>6</v>
      </c>
      <c r="D106" s="33">
        <v>19</v>
      </c>
      <c r="E106" s="33">
        <v>19</v>
      </c>
      <c r="F106" s="34">
        <v>11</v>
      </c>
      <c r="G106" s="6" t="s">
        <v>70</v>
      </c>
      <c r="H106" s="6"/>
      <c r="I106" s="6" t="s">
        <v>71</v>
      </c>
      <c r="J106" s="6"/>
      <c r="K106" s="6"/>
      <c r="L106" s="6" t="s">
        <v>70</v>
      </c>
      <c r="M106" s="6"/>
      <c r="N106" s="6"/>
      <c r="O106" s="6"/>
      <c r="P106" s="6"/>
      <c r="Q106" s="6"/>
      <c r="R106" s="6"/>
      <c r="S106" s="6">
        <v>11</v>
      </c>
    </row>
    <row r="107" spans="1:19" ht="15">
      <c r="A107" s="41"/>
      <c r="B107" s="34"/>
      <c r="C107" s="34"/>
      <c r="D107" s="33"/>
      <c r="E107" s="33"/>
      <c r="F107" s="34"/>
      <c r="G107" s="5">
        <v>3</v>
      </c>
      <c r="H107" s="5"/>
      <c r="I107" s="5">
        <v>12</v>
      </c>
      <c r="J107" s="5"/>
      <c r="K107" s="5"/>
      <c r="L107" s="5">
        <v>3</v>
      </c>
      <c r="M107" s="5"/>
      <c r="N107" s="5"/>
      <c r="O107" s="5"/>
      <c r="P107" s="5"/>
      <c r="Q107" s="5"/>
      <c r="R107" s="5"/>
      <c r="S107" s="5">
        <v>18</v>
      </c>
    </row>
    <row r="108" spans="1:19" ht="15">
      <c r="A108" s="41"/>
      <c r="B108" s="34"/>
      <c r="C108" s="34" t="s">
        <v>8</v>
      </c>
      <c r="D108" s="33">
        <v>32</v>
      </c>
      <c r="E108" s="33">
        <v>32</v>
      </c>
      <c r="F108" s="34">
        <v>1</v>
      </c>
      <c r="G108" s="6"/>
      <c r="H108" s="6"/>
      <c r="I108" s="6"/>
      <c r="J108" s="6" t="s">
        <v>193</v>
      </c>
      <c r="K108" s="6"/>
      <c r="L108" s="6"/>
      <c r="M108" s="6"/>
      <c r="N108" s="6"/>
      <c r="O108" s="6"/>
      <c r="P108" s="6"/>
      <c r="Q108" s="6"/>
      <c r="R108" s="6"/>
      <c r="S108" s="6">
        <v>1</v>
      </c>
    </row>
    <row r="109" spans="1:19" ht="15">
      <c r="A109" s="41"/>
      <c r="B109" s="34"/>
      <c r="C109" s="34"/>
      <c r="D109" s="33"/>
      <c r="E109" s="33"/>
      <c r="F109" s="34"/>
      <c r="G109" s="5"/>
      <c r="H109" s="5"/>
      <c r="I109" s="5"/>
      <c r="J109" s="5">
        <v>32</v>
      </c>
      <c r="K109" s="5"/>
      <c r="L109" s="5"/>
      <c r="M109" s="5"/>
      <c r="N109" s="5"/>
      <c r="O109" s="5"/>
      <c r="P109" s="5"/>
      <c r="Q109" s="5"/>
      <c r="R109" s="5"/>
      <c r="S109" s="5">
        <v>32</v>
      </c>
    </row>
    <row r="110" spans="1:19" ht="15">
      <c r="A110" s="41"/>
      <c r="B110" s="34"/>
      <c r="C110" s="34" t="s">
        <v>10</v>
      </c>
      <c r="D110" s="33">
        <v>7</v>
      </c>
      <c r="E110" s="33">
        <v>7</v>
      </c>
      <c r="F110" s="34">
        <v>1</v>
      </c>
      <c r="G110" s="6"/>
      <c r="H110" s="6" t="s">
        <v>137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>
        <v>1</v>
      </c>
    </row>
    <row r="111" spans="1:19" ht="15">
      <c r="A111" s="41"/>
      <c r="B111" s="34"/>
      <c r="C111" s="34"/>
      <c r="D111" s="33"/>
      <c r="E111" s="33"/>
      <c r="F111" s="34"/>
      <c r="G111" s="5"/>
      <c r="H111" s="5">
        <v>7</v>
      </c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>
        <v>7</v>
      </c>
    </row>
    <row r="112" spans="1:19" ht="15">
      <c r="A112" s="41"/>
      <c r="B112" s="34"/>
      <c r="C112" s="34" t="s">
        <v>7</v>
      </c>
      <c r="D112" s="33">
        <v>47</v>
      </c>
      <c r="E112" s="33">
        <v>47</v>
      </c>
      <c r="F112" s="34">
        <v>2</v>
      </c>
      <c r="G112" s="6"/>
      <c r="H112" s="6"/>
      <c r="I112" s="6"/>
      <c r="J112" s="6" t="s">
        <v>194</v>
      </c>
      <c r="K112" s="6"/>
      <c r="L112" s="6"/>
      <c r="M112" s="6"/>
      <c r="N112" s="6"/>
      <c r="O112" s="6"/>
      <c r="P112" s="6"/>
      <c r="Q112" s="6"/>
      <c r="R112" s="6"/>
      <c r="S112" s="6">
        <v>2</v>
      </c>
    </row>
    <row r="113" spans="1:19" ht="15">
      <c r="A113" s="41"/>
      <c r="B113" s="34"/>
      <c r="C113" s="34"/>
      <c r="D113" s="33"/>
      <c r="E113" s="33"/>
      <c r="F113" s="34"/>
      <c r="G113" s="5"/>
      <c r="H113" s="5"/>
      <c r="I113" s="5"/>
      <c r="J113" s="5">
        <v>47</v>
      </c>
      <c r="K113" s="5"/>
      <c r="L113" s="5"/>
      <c r="M113" s="5"/>
      <c r="N113" s="5"/>
      <c r="O113" s="5"/>
      <c r="P113" s="5"/>
      <c r="Q113" s="5"/>
      <c r="R113" s="5"/>
      <c r="S113" s="5">
        <v>47</v>
      </c>
    </row>
    <row r="114" spans="1:19" ht="24" customHeight="1">
      <c r="A114" s="41"/>
      <c r="B114" s="34"/>
      <c r="C114" s="2" t="s">
        <v>13</v>
      </c>
      <c r="D114" s="3">
        <v>6</v>
      </c>
      <c r="E114" s="26" t="s">
        <v>195</v>
      </c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 spans="1:19" ht="24" customHeight="1">
      <c r="A115" s="41"/>
      <c r="B115" s="34"/>
      <c r="C115" s="2" t="s">
        <v>11</v>
      </c>
      <c r="D115" s="3">
        <v>2</v>
      </c>
      <c r="E115" s="26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19" ht="15">
      <c r="A116" s="41"/>
      <c r="B116" s="27" t="s">
        <v>196</v>
      </c>
      <c r="C116" s="12" t="s">
        <v>140</v>
      </c>
      <c r="D116" s="29">
        <v>301</v>
      </c>
      <c r="E116" s="29">
        <v>293</v>
      </c>
      <c r="F116" s="27">
        <v>63</v>
      </c>
      <c r="G116" s="7">
        <v>20</v>
      </c>
      <c r="H116" s="7">
        <v>8</v>
      </c>
      <c r="I116" s="7">
        <v>18</v>
      </c>
      <c r="J116" s="7">
        <v>10</v>
      </c>
      <c r="K116" s="7">
        <v>2</v>
      </c>
      <c r="L116" s="7">
        <v>2</v>
      </c>
      <c r="M116" s="7">
        <v>3</v>
      </c>
      <c r="N116" s="7"/>
      <c r="O116" s="7"/>
      <c r="P116" s="7"/>
      <c r="Q116" s="7"/>
      <c r="R116" s="7"/>
      <c r="S116" s="7">
        <v>63</v>
      </c>
    </row>
    <row r="117" spans="1:19" ht="15">
      <c r="A117" s="41"/>
      <c r="B117" s="28"/>
      <c r="C117" s="8" t="s">
        <v>141</v>
      </c>
      <c r="D117" s="30"/>
      <c r="E117" s="30"/>
      <c r="F117" s="28"/>
      <c r="G117" s="9">
        <f>G103+G105+G107+G109+G111+G113</f>
        <v>95</v>
      </c>
      <c r="H117" s="9">
        <f aca="true" t="shared" si="7" ref="H117:S117">H103+H105+H107+H109+H111+H113</f>
        <v>33</v>
      </c>
      <c r="I117" s="9">
        <f t="shared" si="7"/>
        <v>46</v>
      </c>
      <c r="J117" s="9">
        <f t="shared" si="7"/>
        <v>101</v>
      </c>
      <c r="K117" s="9">
        <f t="shared" si="7"/>
        <v>6</v>
      </c>
      <c r="L117" s="9">
        <f t="shared" si="7"/>
        <v>3</v>
      </c>
      <c r="M117" s="9">
        <f t="shared" si="7"/>
        <v>9</v>
      </c>
      <c r="N117" s="9"/>
      <c r="O117" s="9"/>
      <c r="P117" s="9"/>
      <c r="Q117" s="9"/>
      <c r="R117" s="9"/>
      <c r="S117" s="9">
        <f t="shared" si="7"/>
        <v>293</v>
      </c>
    </row>
    <row r="118" spans="1:19" ht="15">
      <c r="A118" s="41"/>
      <c r="B118" s="34" t="s">
        <v>197</v>
      </c>
      <c r="C118" s="34" t="s">
        <v>5</v>
      </c>
      <c r="D118" s="33">
        <v>34</v>
      </c>
      <c r="E118" s="33">
        <v>34</v>
      </c>
      <c r="F118" s="33">
        <v>5</v>
      </c>
      <c r="G118" s="6" t="s">
        <v>198</v>
      </c>
      <c r="H118" s="6" t="s">
        <v>199</v>
      </c>
      <c r="I118" s="6"/>
      <c r="J118" s="6"/>
      <c r="K118" s="6"/>
      <c r="L118" s="6"/>
      <c r="M118" s="6"/>
      <c r="N118" s="6"/>
      <c r="O118" s="6"/>
      <c r="P118" s="6"/>
      <c r="Q118" s="6"/>
      <c r="R118" s="6" t="s">
        <v>61</v>
      </c>
      <c r="S118" s="6">
        <v>5</v>
      </c>
    </row>
    <row r="119" spans="1:19" ht="15">
      <c r="A119" s="41"/>
      <c r="B119" s="34"/>
      <c r="C119" s="34"/>
      <c r="D119" s="33"/>
      <c r="E119" s="33"/>
      <c r="F119" s="33"/>
      <c r="G119" s="5">
        <v>20</v>
      </c>
      <c r="H119" s="5">
        <v>7</v>
      </c>
      <c r="I119" s="5"/>
      <c r="J119" s="5"/>
      <c r="K119" s="5"/>
      <c r="L119" s="5"/>
      <c r="M119" s="5"/>
      <c r="N119" s="5"/>
      <c r="O119" s="5"/>
      <c r="P119" s="5"/>
      <c r="Q119" s="5"/>
      <c r="R119" s="5">
        <v>7</v>
      </c>
      <c r="S119" s="5">
        <v>34</v>
      </c>
    </row>
    <row r="120" spans="1:19" ht="15">
      <c r="A120" s="41"/>
      <c r="B120" s="34"/>
      <c r="C120" s="34" t="s">
        <v>15</v>
      </c>
      <c r="D120" s="33">
        <v>138</v>
      </c>
      <c r="E120" s="33">
        <v>138</v>
      </c>
      <c r="F120" s="33">
        <v>30</v>
      </c>
      <c r="G120" s="6" t="s">
        <v>200</v>
      </c>
      <c r="H120" s="6" t="s">
        <v>201</v>
      </c>
      <c r="I120" s="6" t="s">
        <v>72</v>
      </c>
      <c r="J120" s="6" t="s">
        <v>202</v>
      </c>
      <c r="K120" s="6"/>
      <c r="L120" s="6" t="s">
        <v>203</v>
      </c>
      <c r="M120" s="6" t="s">
        <v>73</v>
      </c>
      <c r="N120" s="6"/>
      <c r="O120" s="6"/>
      <c r="P120" s="6"/>
      <c r="Q120" s="6" t="s">
        <v>74</v>
      </c>
      <c r="R120" s="6"/>
      <c r="S120" s="6">
        <v>30</v>
      </c>
    </row>
    <row r="121" spans="1:19" ht="15">
      <c r="A121" s="41"/>
      <c r="B121" s="34"/>
      <c r="C121" s="34"/>
      <c r="D121" s="33"/>
      <c r="E121" s="33"/>
      <c r="F121" s="33"/>
      <c r="G121" s="5">
        <v>41</v>
      </c>
      <c r="H121" s="5">
        <v>28</v>
      </c>
      <c r="I121" s="5">
        <v>37</v>
      </c>
      <c r="J121" s="5">
        <v>14</v>
      </c>
      <c r="K121" s="5"/>
      <c r="L121" s="5">
        <v>5</v>
      </c>
      <c r="M121" s="5">
        <v>5</v>
      </c>
      <c r="N121" s="5"/>
      <c r="O121" s="5"/>
      <c r="P121" s="5"/>
      <c r="Q121" s="5">
        <v>9</v>
      </c>
      <c r="R121" s="5"/>
      <c r="S121" s="5">
        <f>SUM(G121:R121)</f>
        <v>139</v>
      </c>
    </row>
    <row r="122" spans="1:19" ht="15">
      <c r="A122" s="41"/>
      <c r="B122" s="34"/>
      <c r="C122" s="34" t="s">
        <v>6</v>
      </c>
      <c r="D122" s="33">
        <v>28</v>
      </c>
      <c r="E122" s="33">
        <v>28</v>
      </c>
      <c r="F122" s="33">
        <v>7</v>
      </c>
      <c r="G122" s="6"/>
      <c r="H122" s="6"/>
      <c r="I122" s="6" t="s">
        <v>75</v>
      </c>
      <c r="J122" s="6" t="s">
        <v>40</v>
      </c>
      <c r="K122" s="6"/>
      <c r="L122" s="6" t="s">
        <v>33</v>
      </c>
      <c r="M122" s="6"/>
      <c r="N122" s="6"/>
      <c r="O122" s="6"/>
      <c r="P122" s="6"/>
      <c r="Q122" s="6"/>
      <c r="R122" s="6"/>
      <c r="S122" s="6">
        <v>7</v>
      </c>
    </row>
    <row r="123" spans="1:19" ht="15">
      <c r="A123" s="41"/>
      <c r="B123" s="34"/>
      <c r="C123" s="34"/>
      <c r="D123" s="33"/>
      <c r="E123" s="33"/>
      <c r="F123" s="33"/>
      <c r="G123" s="5"/>
      <c r="H123" s="5"/>
      <c r="I123" s="5">
        <v>16</v>
      </c>
      <c r="J123" s="5">
        <v>4</v>
      </c>
      <c r="K123" s="5"/>
      <c r="L123" s="5">
        <v>8</v>
      </c>
      <c r="M123" s="5"/>
      <c r="N123" s="5"/>
      <c r="O123" s="5"/>
      <c r="P123" s="5"/>
      <c r="Q123" s="5"/>
      <c r="R123" s="5"/>
      <c r="S123" s="5">
        <v>28</v>
      </c>
    </row>
    <row r="124" spans="1:19" ht="15">
      <c r="A124" s="41"/>
      <c r="B124" s="34"/>
      <c r="C124" s="34" t="s">
        <v>8</v>
      </c>
      <c r="D124" s="33">
        <v>12</v>
      </c>
      <c r="E124" s="33">
        <v>12</v>
      </c>
      <c r="F124" s="33">
        <v>3</v>
      </c>
      <c r="G124" s="6"/>
      <c r="H124" s="6"/>
      <c r="I124" s="6"/>
      <c r="J124" s="6" t="s">
        <v>50</v>
      </c>
      <c r="K124" s="6"/>
      <c r="L124" s="6" t="s">
        <v>52</v>
      </c>
      <c r="M124" s="6"/>
      <c r="N124" s="6"/>
      <c r="O124" s="6"/>
      <c r="P124" s="6"/>
      <c r="Q124" s="6"/>
      <c r="R124" s="6"/>
      <c r="S124" s="6">
        <v>3</v>
      </c>
    </row>
    <row r="125" spans="1:19" ht="15">
      <c r="A125" s="41"/>
      <c r="B125" s="34"/>
      <c r="C125" s="34"/>
      <c r="D125" s="33"/>
      <c r="E125" s="33"/>
      <c r="F125" s="33"/>
      <c r="G125" s="5"/>
      <c r="H125" s="5"/>
      <c r="I125" s="5"/>
      <c r="J125" s="5">
        <v>4</v>
      </c>
      <c r="K125" s="5"/>
      <c r="L125" s="5">
        <v>8</v>
      </c>
      <c r="M125" s="5"/>
      <c r="N125" s="5"/>
      <c r="O125" s="5"/>
      <c r="P125" s="5"/>
      <c r="Q125" s="5"/>
      <c r="R125" s="5"/>
      <c r="S125" s="5">
        <v>12</v>
      </c>
    </row>
    <row r="126" spans="1:19" ht="15">
      <c r="A126" s="41"/>
      <c r="B126" s="34"/>
      <c r="C126" s="34" t="s">
        <v>11</v>
      </c>
      <c r="D126" s="33">
        <v>12</v>
      </c>
      <c r="E126" s="33">
        <v>12</v>
      </c>
      <c r="F126" s="33">
        <v>5</v>
      </c>
      <c r="G126" s="6"/>
      <c r="H126" s="6" t="s">
        <v>204</v>
      </c>
      <c r="I126" s="6"/>
      <c r="J126" s="6" t="s">
        <v>205</v>
      </c>
      <c r="K126" s="6"/>
      <c r="L126" s="6"/>
      <c r="M126" s="6"/>
      <c r="N126" s="6"/>
      <c r="O126" s="6"/>
      <c r="P126" s="6"/>
      <c r="Q126" s="6"/>
      <c r="R126" s="6"/>
      <c r="S126" s="6">
        <v>5</v>
      </c>
    </row>
    <row r="127" spans="1:19" ht="15">
      <c r="A127" s="41"/>
      <c r="B127" s="34"/>
      <c r="C127" s="34"/>
      <c r="D127" s="33"/>
      <c r="E127" s="33"/>
      <c r="F127" s="33"/>
      <c r="G127" s="5"/>
      <c r="H127" s="5">
        <v>10</v>
      </c>
      <c r="I127" s="5"/>
      <c r="J127" s="5">
        <v>2</v>
      </c>
      <c r="K127" s="5"/>
      <c r="L127" s="5"/>
      <c r="M127" s="5"/>
      <c r="N127" s="5"/>
      <c r="O127" s="5"/>
      <c r="P127" s="5"/>
      <c r="Q127" s="5"/>
      <c r="R127" s="5"/>
      <c r="S127" s="5">
        <v>12</v>
      </c>
    </row>
    <row r="128" spans="1:19" ht="15">
      <c r="A128" s="41"/>
      <c r="B128" s="34"/>
      <c r="C128" s="34" t="s">
        <v>10</v>
      </c>
      <c r="D128" s="33">
        <v>5</v>
      </c>
      <c r="E128" s="33">
        <v>5</v>
      </c>
      <c r="F128" s="33">
        <v>2</v>
      </c>
      <c r="G128" s="6"/>
      <c r="H128" s="6" t="s">
        <v>206</v>
      </c>
      <c r="I128" s="6" t="s">
        <v>206</v>
      </c>
      <c r="J128" s="6"/>
      <c r="K128" s="6"/>
      <c r="L128" s="6"/>
      <c r="M128" s="6"/>
      <c r="N128" s="6"/>
      <c r="O128" s="6"/>
      <c r="P128" s="6"/>
      <c r="Q128" s="6"/>
      <c r="R128" s="6"/>
      <c r="S128" s="6">
        <v>2</v>
      </c>
    </row>
    <row r="129" spans="1:19" ht="15">
      <c r="A129" s="41"/>
      <c r="B129" s="34"/>
      <c r="C129" s="34"/>
      <c r="D129" s="33"/>
      <c r="E129" s="33"/>
      <c r="F129" s="33"/>
      <c r="G129" s="5"/>
      <c r="H129" s="5">
        <v>3</v>
      </c>
      <c r="I129" s="5">
        <v>3</v>
      </c>
      <c r="J129" s="5"/>
      <c r="K129" s="5"/>
      <c r="L129" s="5"/>
      <c r="M129" s="5"/>
      <c r="N129" s="5"/>
      <c r="O129" s="5"/>
      <c r="P129" s="5"/>
      <c r="Q129" s="5"/>
      <c r="R129" s="5"/>
      <c r="S129" s="5">
        <v>6</v>
      </c>
    </row>
    <row r="130" spans="1:19" ht="15">
      <c r="A130" s="41"/>
      <c r="B130" s="34"/>
      <c r="C130" s="34" t="s">
        <v>7</v>
      </c>
      <c r="D130" s="33">
        <v>39</v>
      </c>
      <c r="E130" s="33">
        <v>39</v>
      </c>
      <c r="F130" s="33">
        <v>3</v>
      </c>
      <c r="G130" s="6" t="s">
        <v>50</v>
      </c>
      <c r="H130" s="6"/>
      <c r="I130" s="6"/>
      <c r="J130" s="6" t="s">
        <v>50</v>
      </c>
      <c r="K130" s="6"/>
      <c r="L130" s="6"/>
      <c r="M130" s="6"/>
      <c r="N130" s="6"/>
      <c r="O130" s="6"/>
      <c r="P130" s="6"/>
      <c r="Q130" s="6"/>
      <c r="R130" s="6" t="s">
        <v>50</v>
      </c>
      <c r="S130" s="6">
        <v>3</v>
      </c>
    </row>
    <row r="131" spans="1:19" ht="15">
      <c r="A131" s="41"/>
      <c r="B131" s="34"/>
      <c r="C131" s="34"/>
      <c r="D131" s="33"/>
      <c r="E131" s="33"/>
      <c r="F131" s="33"/>
      <c r="G131" s="5">
        <v>13</v>
      </c>
      <c r="H131" s="5"/>
      <c r="I131" s="5"/>
      <c r="J131" s="5">
        <v>13</v>
      </c>
      <c r="K131" s="5"/>
      <c r="L131" s="5"/>
      <c r="M131" s="5"/>
      <c r="N131" s="5"/>
      <c r="O131" s="5"/>
      <c r="P131" s="5"/>
      <c r="Q131" s="5"/>
      <c r="R131" s="5">
        <v>13</v>
      </c>
      <c r="S131" s="5">
        <v>39</v>
      </c>
    </row>
    <row r="132" spans="1:19" ht="45">
      <c r="A132" s="41"/>
      <c r="B132" s="34"/>
      <c r="C132" s="2" t="s">
        <v>13</v>
      </c>
      <c r="D132" s="3">
        <v>5</v>
      </c>
      <c r="E132" s="11" t="s">
        <v>207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 ht="15">
      <c r="A133" s="41"/>
      <c r="B133" s="27" t="s">
        <v>208</v>
      </c>
      <c r="C133" s="12" t="s">
        <v>157</v>
      </c>
      <c r="D133" s="29">
        <v>273</v>
      </c>
      <c r="E133" s="29">
        <v>268</v>
      </c>
      <c r="F133" s="27">
        <v>55</v>
      </c>
      <c r="G133" s="7">
        <v>13</v>
      </c>
      <c r="H133" s="7">
        <v>12</v>
      </c>
      <c r="I133" s="7">
        <v>13</v>
      </c>
      <c r="J133" s="7">
        <v>7</v>
      </c>
      <c r="K133" s="7"/>
      <c r="L133" s="7">
        <v>5</v>
      </c>
      <c r="M133" s="7">
        <v>1</v>
      </c>
      <c r="N133" s="7"/>
      <c r="O133" s="7"/>
      <c r="P133" s="7"/>
      <c r="Q133" s="7">
        <v>2</v>
      </c>
      <c r="R133" s="7">
        <v>2</v>
      </c>
      <c r="S133" s="7">
        <v>55</v>
      </c>
    </row>
    <row r="134" spans="1:19" ht="15">
      <c r="A134" s="41"/>
      <c r="B134" s="28"/>
      <c r="C134" s="8" t="s">
        <v>158</v>
      </c>
      <c r="D134" s="30"/>
      <c r="E134" s="30"/>
      <c r="F134" s="28"/>
      <c r="G134" s="9">
        <f>G119+G121+G123+G125+G127+G129+G131</f>
        <v>74</v>
      </c>
      <c r="H134" s="9">
        <f aca="true" t="shared" si="8" ref="H134:S134">H119+H121+H123+H125+H127+H129+H131</f>
        <v>48</v>
      </c>
      <c r="I134" s="9">
        <f t="shared" si="8"/>
        <v>56</v>
      </c>
      <c r="J134" s="9">
        <f t="shared" si="8"/>
        <v>37</v>
      </c>
      <c r="K134" s="9"/>
      <c r="L134" s="9">
        <f t="shared" si="8"/>
        <v>21</v>
      </c>
      <c r="M134" s="9">
        <f t="shared" si="8"/>
        <v>5</v>
      </c>
      <c r="N134" s="9"/>
      <c r="O134" s="9"/>
      <c r="P134" s="9"/>
      <c r="Q134" s="9">
        <f t="shared" si="8"/>
        <v>9</v>
      </c>
      <c r="R134" s="9">
        <f t="shared" si="8"/>
        <v>20</v>
      </c>
      <c r="S134" s="9">
        <f t="shared" si="8"/>
        <v>270</v>
      </c>
    </row>
    <row r="135" spans="1:19" ht="15">
      <c r="A135" s="41"/>
      <c r="B135" s="34" t="s">
        <v>209</v>
      </c>
      <c r="C135" s="34" t="s">
        <v>5</v>
      </c>
      <c r="D135" s="33">
        <v>196</v>
      </c>
      <c r="E135" s="33">
        <v>196</v>
      </c>
      <c r="F135" s="33">
        <v>6</v>
      </c>
      <c r="G135" s="6" t="s">
        <v>76</v>
      </c>
      <c r="H135" s="6" t="s">
        <v>76</v>
      </c>
      <c r="I135" s="6" t="s">
        <v>76</v>
      </c>
      <c r="J135" s="6"/>
      <c r="K135" s="6"/>
      <c r="L135" s="6"/>
      <c r="M135" s="6"/>
      <c r="N135" s="6"/>
      <c r="O135" s="6"/>
      <c r="P135" s="6"/>
      <c r="Q135" s="6"/>
      <c r="R135" s="6"/>
      <c r="S135" s="6">
        <v>6</v>
      </c>
    </row>
    <row r="136" spans="1:19" ht="15">
      <c r="A136" s="41"/>
      <c r="B136" s="34"/>
      <c r="C136" s="34"/>
      <c r="D136" s="33"/>
      <c r="E136" s="33"/>
      <c r="F136" s="33"/>
      <c r="G136" s="5">
        <v>65</v>
      </c>
      <c r="H136" s="5">
        <v>65</v>
      </c>
      <c r="I136" s="5">
        <v>65</v>
      </c>
      <c r="J136" s="5"/>
      <c r="K136" s="5"/>
      <c r="L136" s="5"/>
      <c r="M136" s="5"/>
      <c r="N136" s="5"/>
      <c r="O136" s="5"/>
      <c r="P136" s="5"/>
      <c r="Q136" s="5"/>
      <c r="R136" s="5"/>
      <c r="S136" s="5">
        <v>195</v>
      </c>
    </row>
    <row r="137" spans="1:19" ht="15">
      <c r="A137" s="41"/>
      <c r="B137" s="34"/>
      <c r="C137" s="34" t="s">
        <v>15</v>
      </c>
      <c r="D137" s="33">
        <v>252</v>
      </c>
      <c r="E137" s="33">
        <v>252</v>
      </c>
      <c r="F137" s="33">
        <v>25</v>
      </c>
      <c r="G137" s="6" t="s">
        <v>210</v>
      </c>
      <c r="H137" s="6" t="s">
        <v>211</v>
      </c>
      <c r="I137" s="6" t="s">
        <v>212</v>
      </c>
      <c r="J137" s="6" t="s">
        <v>210</v>
      </c>
      <c r="K137" s="6"/>
      <c r="L137" s="6" t="s">
        <v>211</v>
      </c>
      <c r="M137" s="6" t="s">
        <v>213</v>
      </c>
      <c r="N137" s="6" t="s">
        <v>211</v>
      </c>
      <c r="O137" s="6"/>
      <c r="P137" s="6"/>
      <c r="Q137" s="6"/>
      <c r="R137" s="6"/>
      <c r="S137" s="6">
        <v>25</v>
      </c>
    </row>
    <row r="138" spans="1:19" ht="15">
      <c r="A138" s="41"/>
      <c r="B138" s="34"/>
      <c r="C138" s="34"/>
      <c r="D138" s="33"/>
      <c r="E138" s="33"/>
      <c r="F138" s="33"/>
      <c r="G138" s="5">
        <v>40</v>
      </c>
      <c r="H138" s="5">
        <v>10</v>
      </c>
      <c r="I138" s="5">
        <v>121</v>
      </c>
      <c r="J138" s="5">
        <v>40</v>
      </c>
      <c r="K138" s="5"/>
      <c r="L138" s="5">
        <v>10</v>
      </c>
      <c r="M138" s="5">
        <v>20</v>
      </c>
      <c r="N138" s="5">
        <v>10</v>
      </c>
      <c r="O138" s="5"/>
      <c r="P138" s="5"/>
      <c r="Q138" s="5"/>
      <c r="R138" s="5"/>
      <c r="S138" s="5">
        <f>SUM(G138:R138)</f>
        <v>251</v>
      </c>
    </row>
    <row r="139" spans="1:19" ht="15">
      <c r="A139" s="41"/>
      <c r="B139" s="34"/>
      <c r="C139" s="34" t="s">
        <v>6</v>
      </c>
      <c r="D139" s="33">
        <v>75</v>
      </c>
      <c r="E139" s="33">
        <v>75</v>
      </c>
      <c r="F139" s="33">
        <v>18</v>
      </c>
      <c r="G139" s="6" t="s">
        <v>77</v>
      </c>
      <c r="H139" s="6" t="s">
        <v>77</v>
      </c>
      <c r="I139" s="6" t="s">
        <v>78</v>
      </c>
      <c r="J139" s="6"/>
      <c r="K139" s="6"/>
      <c r="L139" s="6" t="s">
        <v>79</v>
      </c>
      <c r="M139" s="6"/>
      <c r="N139" s="6"/>
      <c r="O139" s="6"/>
      <c r="P139" s="6"/>
      <c r="Q139" s="6"/>
      <c r="R139" s="6"/>
      <c r="S139" s="6">
        <v>18</v>
      </c>
    </row>
    <row r="140" spans="1:19" ht="15">
      <c r="A140" s="41"/>
      <c r="B140" s="34"/>
      <c r="C140" s="34"/>
      <c r="D140" s="33"/>
      <c r="E140" s="33"/>
      <c r="F140" s="33"/>
      <c r="G140" s="5">
        <v>4</v>
      </c>
      <c r="H140" s="5">
        <v>4</v>
      </c>
      <c r="I140" s="5">
        <v>58</v>
      </c>
      <c r="J140" s="5"/>
      <c r="K140" s="5"/>
      <c r="L140" s="5">
        <v>8</v>
      </c>
      <c r="M140" s="5"/>
      <c r="N140" s="5"/>
      <c r="O140" s="5"/>
      <c r="P140" s="5"/>
      <c r="Q140" s="5"/>
      <c r="R140" s="5"/>
      <c r="S140" s="5">
        <v>74</v>
      </c>
    </row>
    <row r="141" spans="1:19" ht="15">
      <c r="A141" s="41"/>
      <c r="B141" s="34"/>
      <c r="C141" s="34" t="s">
        <v>9</v>
      </c>
      <c r="D141" s="33">
        <v>25</v>
      </c>
      <c r="E141" s="33">
        <v>25</v>
      </c>
      <c r="F141" s="33">
        <v>5</v>
      </c>
      <c r="G141" s="6"/>
      <c r="H141" s="6"/>
      <c r="I141" s="6"/>
      <c r="J141" s="6" t="s">
        <v>63</v>
      </c>
      <c r="K141" s="6"/>
      <c r="L141" s="6"/>
      <c r="M141" s="6"/>
      <c r="N141" s="6"/>
      <c r="O141" s="6"/>
      <c r="P141" s="6"/>
      <c r="Q141" s="6"/>
      <c r="R141" s="6"/>
      <c r="S141" s="6">
        <v>5</v>
      </c>
    </row>
    <row r="142" spans="1:19" ht="15">
      <c r="A142" s="41"/>
      <c r="B142" s="34"/>
      <c r="C142" s="34"/>
      <c r="D142" s="33"/>
      <c r="E142" s="33"/>
      <c r="F142" s="33"/>
      <c r="G142" s="5"/>
      <c r="H142" s="5"/>
      <c r="I142" s="5"/>
      <c r="J142" s="5">
        <v>25</v>
      </c>
      <c r="K142" s="5"/>
      <c r="L142" s="5"/>
      <c r="M142" s="5"/>
      <c r="N142" s="5"/>
      <c r="O142" s="5"/>
      <c r="P142" s="5"/>
      <c r="Q142" s="5"/>
      <c r="R142" s="5"/>
      <c r="S142" s="5">
        <v>25</v>
      </c>
    </row>
    <row r="143" spans="1:19" ht="15">
      <c r="A143" s="41"/>
      <c r="B143" s="34"/>
      <c r="C143" s="34" t="s">
        <v>8</v>
      </c>
      <c r="D143" s="33">
        <v>22</v>
      </c>
      <c r="E143" s="33">
        <v>22</v>
      </c>
      <c r="F143" s="33">
        <v>3</v>
      </c>
      <c r="G143" s="6"/>
      <c r="H143" s="6"/>
      <c r="I143" s="6"/>
      <c r="J143" s="6" t="s">
        <v>52</v>
      </c>
      <c r="K143" s="6"/>
      <c r="L143" s="6" t="s">
        <v>50</v>
      </c>
      <c r="M143" s="6"/>
      <c r="N143" s="6"/>
      <c r="O143" s="6"/>
      <c r="P143" s="6"/>
      <c r="Q143" s="6"/>
      <c r="R143" s="6"/>
      <c r="S143" s="6">
        <v>3</v>
      </c>
    </row>
    <row r="144" spans="1:19" ht="15">
      <c r="A144" s="41"/>
      <c r="B144" s="34"/>
      <c r="C144" s="34"/>
      <c r="D144" s="33"/>
      <c r="E144" s="33"/>
      <c r="F144" s="33"/>
      <c r="G144" s="5"/>
      <c r="H144" s="5"/>
      <c r="I144" s="5"/>
      <c r="J144" s="5">
        <v>15</v>
      </c>
      <c r="K144" s="5"/>
      <c r="L144" s="5">
        <v>7</v>
      </c>
      <c r="M144" s="5"/>
      <c r="N144" s="5"/>
      <c r="O144" s="5"/>
      <c r="P144" s="5"/>
      <c r="Q144" s="5"/>
      <c r="R144" s="5"/>
      <c r="S144" s="5">
        <v>22</v>
      </c>
    </row>
    <row r="145" spans="1:19" ht="15">
      <c r="A145" s="41"/>
      <c r="B145" s="34"/>
      <c r="C145" s="34" t="s">
        <v>7</v>
      </c>
      <c r="D145" s="33">
        <v>115</v>
      </c>
      <c r="E145" s="33">
        <v>115</v>
      </c>
      <c r="F145" s="33">
        <v>2</v>
      </c>
      <c r="G145" s="6" t="s">
        <v>214</v>
      </c>
      <c r="H145" s="6"/>
      <c r="I145" s="6"/>
      <c r="J145" s="6"/>
      <c r="K145" s="6"/>
      <c r="L145" s="6" t="s">
        <v>136</v>
      </c>
      <c r="M145" s="6"/>
      <c r="N145" s="6"/>
      <c r="O145" s="6"/>
      <c r="P145" s="6"/>
      <c r="Q145" s="6"/>
      <c r="R145" s="6"/>
      <c r="S145" s="6">
        <v>2</v>
      </c>
    </row>
    <row r="146" spans="1:19" ht="15">
      <c r="A146" s="41"/>
      <c r="B146" s="34"/>
      <c r="C146" s="34"/>
      <c r="D146" s="33"/>
      <c r="E146" s="33"/>
      <c r="F146" s="33"/>
      <c r="G146" s="5">
        <v>58</v>
      </c>
      <c r="H146" s="5"/>
      <c r="I146" s="5"/>
      <c r="J146" s="5"/>
      <c r="K146" s="5"/>
      <c r="L146" s="5">
        <v>58</v>
      </c>
      <c r="M146" s="5"/>
      <c r="N146" s="5"/>
      <c r="O146" s="5"/>
      <c r="P146" s="5"/>
      <c r="Q146" s="5"/>
      <c r="R146" s="5"/>
      <c r="S146" s="5">
        <v>116</v>
      </c>
    </row>
    <row r="147" spans="1:19" ht="45">
      <c r="A147" s="41"/>
      <c r="B147" s="34"/>
      <c r="C147" s="2" t="s">
        <v>12</v>
      </c>
      <c r="D147" s="3">
        <v>9</v>
      </c>
      <c r="E147" s="11" t="s">
        <v>215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 ht="15">
      <c r="A148" s="41"/>
      <c r="B148" s="27" t="s">
        <v>216</v>
      </c>
      <c r="C148" s="12" t="s">
        <v>157</v>
      </c>
      <c r="D148" s="29">
        <f>SUM(D135:D147)</f>
        <v>694</v>
      </c>
      <c r="E148" s="29">
        <v>685</v>
      </c>
      <c r="F148" s="27">
        <v>59</v>
      </c>
      <c r="G148" s="7">
        <v>8</v>
      </c>
      <c r="H148" s="7">
        <v>4</v>
      </c>
      <c r="I148" s="7">
        <v>28</v>
      </c>
      <c r="J148" s="7">
        <v>11</v>
      </c>
      <c r="K148" s="7"/>
      <c r="L148" s="7">
        <v>5</v>
      </c>
      <c r="M148" s="7">
        <v>2</v>
      </c>
      <c r="N148" s="7">
        <v>1</v>
      </c>
      <c r="O148" s="7"/>
      <c r="P148" s="7"/>
      <c r="Q148" s="7"/>
      <c r="R148" s="7"/>
      <c r="S148" s="7">
        <v>59</v>
      </c>
    </row>
    <row r="149" spans="1:19" ht="15">
      <c r="A149" s="41"/>
      <c r="B149" s="28"/>
      <c r="C149" s="8" t="s">
        <v>158</v>
      </c>
      <c r="D149" s="30"/>
      <c r="E149" s="30"/>
      <c r="F149" s="28"/>
      <c r="G149" s="9">
        <f>G136+G138+G140+G142+G144+G146</f>
        <v>167</v>
      </c>
      <c r="H149" s="9">
        <f aca="true" t="shared" si="9" ref="H149:S149">H136+H138+H140+H142+H144+H146</f>
        <v>79</v>
      </c>
      <c r="I149" s="9">
        <f t="shared" si="9"/>
        <v>244</v>
      </c>
      <c r="J149" s="9">
        <f t="shared" si="9"/>
        <v>80</v>
      </c>
      <c r="K149" s="9"/>
      <c r="L149" s="9">
        <f t="shared" si="9"/>
        <v>83</v>
      </c>
      <c r="M149" s="9">
        <f t="shared" si="9"/>
        <v>20</v>
      </c>
      <c r="N149" s="9">
        <f t="shared" si="9"/>
        <v>10</v>
      </c>
      <c r="O149" s="9"/>
      <c r="P149" s="9"/>
      <c r="Q149" s="9"/>
      <c r="R149" s="9"/>
      <c r="S149" s="9">
        <f t="shared" si="9"/>
        <v>683</v>
      </c>
    </row>
    <row r="150" spans="1:19" ht="15">
      <c r="A150" s="41"/>
      <c r="B150" s="34" t="s">
        <v>217</v>
      </c>
      <c r="C150" s="34" t="s">
        <v>5</v>
      </c>
      <c r="D150" s="33">
        <v>17</v>
      </c>
      <c r="E150" s="33">
        <v>17</v>
      </c>
      <c r="F150" s="33">
        <v>3</v>
      </c>
      <c r="G150" s="6" t="s">
        <v>52</v>
      </c>
      <c r="H150" s="6"/>
      <c r="I150" s="6" t="s">
        <v>50</v>
      </c>
      <c r="J150" s="6"/>
      <c r="K150" s="6"/>
      <c r="L150" s="6"/>
      <c r="M150" s="6"/>
      <c r="N150" s="6"/>
      <c r="O150" s="6"/>
      <c r="P150" s="6"/>
      <c r="Q150" s="6"/>
      <c r="R150" s="6"/>
      <c r="S150" s="6">
        <v>3</v>
      </c>
    </row>
    <row r="151" spans="1:19" ht="15">
      <c r="A151" s="41"/>
      <c r="B151" s="34"/>
      <c r="C151" s="34"/>
      <c r="D151" s="33"/>
      <c r="E151" s="33"/>
      <c r="F151" s="33"/>
      <c r="G151" s="5">
        <v>11</v>
      </c>
      <c r="H151" s="5"/>
      <c r="I151" s="5">
        <v>6</v>
      </c>
      <c r="J151" s="5"/>
      <c r="K151" s="5"/>
      <c r="L151" s="5"/>
      <c r="M151" s="5"/>
      <c r="N151" s="5"/>
      <c r="O151" s="5"/>
      <c r="P151" s="5"/>
      <c r="Q151" s="5"/>
      <c r="R151" s="5"/>
      <c r="S151" s="5">
        <v>17</v>
      </c>
    </row>
    <row r="152" spans="1:19" ht="15">
      <c r="A152" s="41"/>
      <c r="B152" s="34"/>
      <c r="C152" s="34" t="s">
        <v>15</v>
      </c>
      <c r="D152" s="33">
        <v>24</v>
      </c>
      <c r="E152" s="33">
        <v>24</v>
      </c>
      <c r="F152" s="33">
        <v>3</v>
      </c>
      <c r="G152" s="6"/>
      <c r="H152" s="6"/>
      <c r="I152" s="6"/>
      <c r="J152" s="6" t="s">
        <v>218</v>
      </c>
      <c r="K152" s="6"/>
      <c r="L152" s="6"/>
      <c r="M152" s="6"/>
      <c r="N152" s="6"/>
      <c r="O152" s="6"/>
      <c r="P152" s="6"/>
      <c r="Q152" s="6"/>
      <c r="R152" s="6"/>
      <c r="S152" s="6">
        <v>3</v>
      </c>
    </row>
    <row r="153" spans="1:19" ht="15">
      <c r="A153" s="41"/>
      <c r="B153" s="34"/>
      <c r="C153" s="34"/>
      <c r="D153" s="33"/>
      <c r="E153" s="33"/>
      <c r="F153" s="33"/>
      <c r="G153" s="5"/>
      <c r="H153" s="5"/>
      <c r="I153" s="5"/>
      <c r="J153" s="5">
        <v>24</v>
      </c>
      <c r="K153" s="5"/>
      <c r="L153" s="5"/>
      <c r="M153" s="5"/>
      <c r="N153" s="5"/>
      <c r="O153" s="5"/>
      <c r="P153" s="5"/>
      <c r="Q153" s="5"/>
      <c r="R153" s="5"/>
      <c r="S153" s="5">
        <v>24</v>
      </c>
    </row>
    <row r="154" spans="1:19" ht="15">
      <c r="A154" s="41"/>
      <c r="B154" s="34"/>
      <c r="C154" s="34" t="s">
        <v>6</v>
      </c>
      <c r="D154" s="33">
        <v>13</v>
      </c>
      <c r="E154" s="33">
        <v>13</v>
      </c>
      <c r="F154" s="33">
        <v>4</v>
      </c>
      <c r="G154" s="6"/>
      <c r="H154" s="6"/>
      <c r="I154" s="6" t="s">
        <v>219</v>
      </c>
      <c r="J154" s="6"/>
      <c r="K154" s="6"/>
      <c r="L154" s="6"/>
      <c r="M154" s="6"/>
      <c r="N154" s="6"/>
      <c r="O154" s="6"/>
      <c r="P154" s="6"/>
      <c r="Q154" s="6"/>
      <c r="R154" s="6"/>
      <c r="S154" s="6">
        <v>4</v>
      </c>
    </row>
    <row r="155" spans="1:19" ht="15">
      <c r="A155" s="41"/>
      <c r="B155" s="34"/>
      <c r="C155" s="34"/>
      <c r="D155" s="33"/>
      <c r="E155" s="33"/>
      <c r="F155" s="33"/>
      <c r="G155" s="5"/>
      <c r="H155" s="5"/>
      <c r="I155" s="5">
        <v>13</v>
      </c>
      <c r="J155" s="5"/>
      <c r="K155" s="5"/>
      <c r="L155" s="5"/>
      <c r="M155" s="5"/>
      <c r="N155" s="5"/>
      <c r="O155" s="5"/>
      <c r="P155" s="5"/>
      <c r="Q155" s="5"/>
      <c r="R155" s="5"/>
      <c r="S155" s="5">
        <v>13</v>
      </c>
    </row>
    <row r="156" spans="1:19" ht="15">
      <c r="A156" s="41"/>
      <c r="B156" s="34"/>
      <c r="C156" s="2" t="s">
        <v>14</v>
      </c>
      <c r="D156" s="3">
        <v>2</v>
      </c>
      <c r="E156" s="26" t="s">
        <v>220</v>
      </c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15">
      <c r="A157" s="41"/>
      <c r="B157" s="34"/>
      <c r="C157" s="2" t="s">
        <v>12</v>
      </c>
      <c r="D157" s="3">
        <v>2</v>
      </c>
      <c r="E157" s="26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15">
      <c r="A158" s="41"/>
      <c r="B158" s="34"/>
      <c r="C158" s="2" t="s">
        <v>7</v>
      </c>
      <c r="D158" s="3">
        <v>7</v>
      </c>
      <c r="E158" s="26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 ht="15">
      <c r="A159" s="41"/>
      <c r="B159" s="27" t="s">
        <v>221</v>
      </c>
      <c r="C159" s="12" t="s">
        <v>222</v>
      </c>
      <c r="D159" s="29">
        <f>SUM(D150:D158)</f>
        <v>65</v>
      </c>
      <c r="E159" s="29">
        <v>54</v>
      </c>
      <c r="F159" s="27">
        <v>10</v>
      </c>
      <c r="G159" s="7">
        <v>2</v>
      </c>
      <c r="H159" s="7"/>
      <c r="I159" s="7">
        <v>5</v>
      </c>
      <c r="J159" s="7">
        <v>3</v>
      </c>
      <c r="K159" s="7"/>
      <c r="L159" s="7"/>
      <c r="M159" s="7"/>
      <c r="N159" s="7"/>
      <c r="O159" s="7"/>
      <c r="P159" s="7"/>
      <c r="Q159" s="7"/>
      <c r="R159" s="7"/>
      <c r="S159" s="7">
        <v>10</v>
      </c>
    </row>
    <row r="160" spans="1:19" ht="15">
      <c r="A160" s="41"/>
      <c r="B160" s="28"/>
      <c r="C160" s="8" t="s">
        <v>223</v>
      </c>
      <c r="D160" s="30"/>
      <c r="E160" s="30"/>
      <c r="F160" s="28"/>
      <c r="G160" s="9">
        <v>11</v>
      </c>
      <c r="H160" s="9"/>
      <c r="I160" s="9">
        <v>19</v>
      </c>
      <c r="J160" s="9">
        <v>24</v>
      </c>
      <c r="K160" s="9"/>
      <c r="L160" s="9"/>
      <c r="M160" s="9"/>
      <c r="N160" s="9"/>
      <c r="O160" s="9"/>
      <c r="P160" s="9"/>
      <c r="Q160" s="9"/>
      <c r="R160" s="9"/>
      <c r="S160" s="9">
        <v>54</v>
      </c>
    </row>
    <row r="161" spans="1:19" ht="15">
      <c r="A161" s="41"/>
      <c r="B161" s="34" t="s">
        <v>224</v>
      </c>
      <c r="C161" s="34" t="s">
        <v>5</v>
      </c>
      <c r="D161" s="33">
        <v>103</v>
      </c>
      <c r="E161" s="33">
        <v>103</v>
      </c>
      <c r="F161" s="33">
        <v>2</v>
      </c>
      <c r="G161" s="6" t="s">
        <v>162</v>
      </c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>
        <v>2</v>
      </c>
    </row>
    <row r="162" spans="1:19" ht="15">
      <c r="A162" s="41"/>
      <c r="B162" s="34"/>
      <c r="C162" s="34"/>
      <c r="D162" s="33"/>
      <c r="E162" s="33"/>
      <c r="F162" s="33"/>
      <c r="G162" s="5">
        <v>103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>
        <v>103</v>
      </c>
    </row>
    <row r="163" spans="1:19" ht="15">
      <c r="A163" s="41"/>
      <c r="B163" s="34"/>
      <c r="C163" s="34" t="s">
        <v>15</v>
      </c>
      <c r="D163" s="33">
        <v>263</v>
      </c>
      <c r="E163" s="33">
        <v>263</v>
      </c>
      <c r="F163" s="33">
        <v>53</v>
      </c>
      <c r="G163" s="6" t="s">
        <v>80</v>
      </c>
      <c r="H163" s="6" t="s">
        <v>225</v>
      </c>
      <c r="I163" s="6" t="s">
        <v>82</v>
      </c>
      <c r="J163" s="6" t="s">
        <v>81</v>
      </c>
      <c r="K163" s="6"/>
      <c r="L163" s="6"/>
      <c r="M163" s="6"/>
      <c r="N163" s="6"/>
      <c r="O163" s="6" t="s">
        <v>83</v>
      </c>
      <c r="P163" s="6"/>
      <c r="Q163" s="6"/>
      <c r="R163" s="6"/>
      <c r="S163" s="6">
        <v>53</v>
      </c>
    </row>
    <row r="164" spans="1:19" ht="15">
      <c r="A164" s="41"/>
      <c r="B164" s="34"/>
      <c r="C164" s="34"/>
      <c r="D164" s="33"/>
      <c r="E164" s="33"/>
      <c r="F164" s="33"/>
      <c r="G164" s="5">
        <v>40</v>
      </c>
      <c r="H164" s="5">
        <v>45</v>
      </c>
      <c r="I164" s="5">
        <v>129</v>
      </c>
      <c r="J164" s="5">
        <v>45</v>
      </c>
      <c r="K164" s="5"/>
      <c r="L164" s="5"/>
      <c r="M164" s="5"/>
      <c r="N164" s="5"/>
      <c r="O164" s="5">
        <v>5</v>
      </c>
      <c r="P164" s="5"/>
      <c r="Q164" s="5"/>
      <c r="R164" s="5"/>
      <c r="S164" s="5">
        <v>264</v>
      </c>
    </row>
    <row r="165" spans="1:19" ht="15">
      <c r="A165" s="41"/>
      <c r="B165" s="34"/>
      <c r="C165" s="34" t="s">
        <v>6</v>
      </c>
      <c r="D165" s="33">
        <v>29</v>
      </c>
      <c r="E165" s="33">
        <v>29</v>
      </c>
      <c r="F165" s="33">
        <v>8</v>
      </c>
      <c r="G165" s="6" t="s">
        <v>84</v>
      </c>
      <c r="H165" s="6"/>
      <c r="I165" s="6" t="s">
        <v>85</v>
      </c>
      <c r="J165" s="6" t="s">
        <v>84</v>
      </c>
      <c r="K165" s="6"/>
      <c r="L165" s="6"/>
      <c r="M165" s="6"/>
      <c r="N165" s="6"/>
      <c r="O165" s="6"/>
      <c r="P165" s="10"/>
      <c r="Q165" s="6"/>
      <c r="R165" s="6"/>
      <c r="S165" s="6">
        <v>8</v>
      </c>
    </row>
    <row r="166" spans="1:19" ht="15">
      <c r="A166" s="41"/>
      <c r="B166" s="34"/>
      <c r="C166" s="34"/>
      <c r="D166" s="33"/>
      <c r="E166" s="33"/>
      <c r="F166" s="33"/>
      <c r="G166" s="5">
        <v>4</v>
      </c>
      <c r="H166" s="5"/>
      <c r="I166" s="5">
        <v>22</v>
      </c>
      <c r="J166" s="5">
        <v>4</v>
      </c>
      <c r="K166" s="5"/>
      <c r="L166" s="5"/>
      <c r="M166" s="5"/>
      <c r="N166" s="5"/>
      <c r="O166" s="5"/>
      <c r="P166" s="5"/>
      <c r="Q166" s="5"/>
      <c r="R166" s="5"/>
      <c r="S166" s="5">
        <v>30</v>
      </c>
    </row>
    <row r="167" spans="1:19" ht="15">
      <c r="A167" s="41"/>
      <c r="B167" s="34"/>
      <c r="C167" s="34" t="s">
        <v>9</v>
      </c>
      <c r="D167" s="33">
        <v>12</v>
      </c>
      <c r="E167" s="33">
        <v>12</v>
      </c>
      <c r="F167" s="33">
        <v>1</v>
      </c>
      <c r="G167" s="6"/>
      <c r="H167" s="6"/>
      <c r="I167" s="6" t="s">
        <v>144</v>
      </c>
      <c r="J167" s="6"/>
      <c r="K167" s="6"/>
      <c r="L167" s="6"/>
      <c r="M167" s="6"/>
      <c r="N167" s="6"/>
      <c r="O167" s="6"/>
      <c r="P167" s="10"/>
      <c r="Q167" s="6"/>
      <c r="R167" s="6"/>
      <c r="S167" s="6">
        <v>1</v>
      </c>
    </row>
    <row r="168" spans="1:19" ht="15">
      <c r="A168" s="41"/>
      <c r="B168" s="34"/>
      <c r="C168" s="34"/>
      <c r="D168" s="33"/>
      <c r="E168" s="33"/>
      <c r="F168" s="33"/>
      <c r="G168" s="5"/>
      <c r="H168" s="5"/>
      <c r="I168" s="5">
        <v>12</v>
      </c>
      <c r="J168" s="5"/>
      <c r="K168" s="5"/>
      <c r="L168" s="5"/>
      <c r="M168" s="5"/>
      <c r="N168" s="5"/>
      <c r="O168" s="5"/>
      <c r="P168" s="5"/>
      <c r="Q168" s="5"/>
      <c r="R168" s="5"/>
      <c r="S168" s="5">
        <v>12</v>
      </c>
    </row>
    <row r="169" spans="1:19" ht="15">
      <c r="A169" s="41"/>
      <c r="B169" s="34"/>
      <c r="C169" s="34" t="s">
        <v>11</v>
      </c>
      <c r="D169" s="33">
        <v>8</v>
      </c>
      <c r="E169" s="33">
        <v>8</v>
      </c>
      <c r="F169" s="33">
        <v>2</v>
      </c>
      <c r="G169" s="6"/>
      <c r="H169" s="6" t="s">
        <v>226</v>
      </c>
      <c r="I169" s="6" t="s">
        <v>226</v>
      </c>
      <c r="J169" s="6"/>
      <c r="K169" s="6"/>
      <c r="L169" s="6"/>
      <c r="M169" s="6"/>
      <c r="N169" s="6"/>
      <c r="O169" s="6"/>
      <c r="P169" s="10"/>
      <c r="Q169" s="6"/>
      <c r="R169" s="6"/>
      <c r="S169" s="6">
        <v>2</v>
      </c>
    </row>
    <row r="170" spans="1:19" ht="15">
      <c r="A170" s="41"/>
      <c r="B170" s="34"/>
      <c r="C170" s="34"/>
      <c r="D170" s="33"/>
      <c r="E170" s="33"/>
      <c r="F170" s="33"/>
      <c r="G170" s="5"/>
      <c r="H170" s="5">
        <v>4</v>
      </c>
      <c r="I170" s="5">
        <v>4</v>
      </c>
      <c r="J170" s="5"/>
      <c r="K170" s="5"/>
      <c r="L170" s="5"/>
      <c r="M170" s="5"/>
      <c r="N170" s="5"/>
      <c r="O170" s="5"/>
      <c r="P170" s="5"/>
      <c r="Q170" s="5"/>
      <c r="R170" s="5"/>
      <c r="S170" s="5">
        <v>8</v>
      </c>
    </row>
    <row r="171" spans="1:19" ht="15">
      <c r="A171" s="41"/>
      <c r="B171" s="34"/>
      <c r="C171" s="34" t="s">
        <v>7</v>
      </c>
      <c r="D171" s="33">
        <v>61</v>
      </c>
      <c r="E171" s="33">
        <v>61</v>
      </c>
      <c r="F171" s="33">
        <v>6</v>
      </c>
      <c r="G171" s="6" t="s">
        <v>86</v>
      </c>
      <c r="H171" s="6" t="s">
        <v>86</v>
      </c>
      <c r="I171" s="6" t="s">
        <v>76</v>
      </c>
      <c r="J171" s="6" t="s">
        <v>86</v>
      </c>
      <c r="K171" s="6"/>
      <c r="L171" s="6"/>
      <c r="M171" s="6"/>
      <c r="N171" s="6"/>
      <c r="O171" s="6" t="s">
        <v>86</v>
      </c>
      <c r="P171" s="10"/>
      <c r="Q171" s="6"/>
      <c r="R171" s="6"/>
      <c r="S171" s="6">
        <v>6</v>
      </c>
    </row>
    <row r="172" spans="1:19" ht="15">
      <c r="A172" s="41"/>
      <c r="B172" s="34"/>
      <c r="C172" s="34"/>
      <c r="D172" s="33"/>
      <c r="E172" s="33"/>
      <c r="F172" s="33"/>
      <c r="G172" s="5">
        <v>10</v>
      </c>
      <c r="H172" s="5">
        <v>10</v>
      </c>
      <c r="I172" s="5">
        <v>20</v>
      </c>
      <c r="J172" s="5">
        <v>10</v>
      </c>
      <c r="K172" s="5"/>
      <c r="L172" s="5"/>
      <c r="M172" s="5"/>
      <c r="N172" s="5"/>
      <c r="O172" s="5">
        <v>10</v>
      </c>
      <c r="P172" s="5"/>
      <c r="Q172" s="5"/>
      <c r="R172" s="5"/>
      <c r="S172" s="5">
        <v>60</v>
      </c>
    </row>
    <row r="173" spans="1:19" ht="23.25" customHeight="1">
      <c r="A173" s="41"/>
      <c r="B173" s="34"/>
      <c r="C173" s="2" t="s">
        <v>14</v>
      </c>
      <c r="D173" s="3">
        <v>7</v>
      </c>
      <c r="E173" s="26" t="s">
        <v>227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 ht="23.25" customHeight="1">
      <c r="A174" s="41"/>
      <c r="B174" s="34"/>
      <c r="C174" s="2" t="s">
        <v>12</v>
      </c>
      <c r="D174" s="3">
        <v>7</v>
      </c>
      <c r="E174" s="26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 ht="15">
      <c r="A175" s="41"/>
      <c r="B175" s="27" t="s">
        <v>228</v>
      </c>
      <c r="C175" s="12" t="s">
        <v>140</v>
      </c>
      <c r="D175" s="29">
        <v>490</v>
      </c>
      <c r="E175" s="29">
        <v>476</v>
      </c>
      <c r="F175" s="29">
        <v>72</v>
      </c>
      <c r="G175" s="7">
        <v>12</v>
      </c>
      <c r="H175" s="7">
        <v>11</v>
      </c>
      <c r="I175" s="7">
        <v>36</v>
      </c>
      <c r="J175" s="7">
        <v>11</v>
      </c>
      <c r="K175" s="7"/>
      <c r="L175" s="7"/>
      <c r="M175" s="7"/>
      <c r="N175" s="7"/>
      <c r="O175" s="7">
        <v>2</v>
      </c>
      <c r="P175" s="7"/>
      <c r="Q175" s="7"/>
      <c r="R175" s="7"/>
      <c r="S175" s="7">
        <v>72</v>
      </c>
    </row>
    <row r="176" spans="1:19" ht="15">
      <c r="A176" s="41"/>
      <c r="B176" s="28"/>
      <c r="C176" s="8" t="s">
        <v>141</v>
      </c>
      <c r="D176" s="30"/>
      <c r="E176" s="30"/>
      <c r="F176" s="30"/>
      <c r="G176" s="9">
        <f>G162+G164+G166+G168+G170+G172</f>
        <v>157</v>
      </c>
      <c r="H176" s="9">
        <f>H162+H164+H166+H168+H170+H172</f>
        <v>59</v>
      </c>
      <c r="I176" s="9">
        <f>I162+I164+I166+I168+I170+I172</f>
        <v>187</v>
      </c>
      <c r="J176" s="9">
        <f>J162+J164+J166+J168+J170+J172</f>
        <v>59</v>
      </c>
      <c r="K176" s="9"/>
      <c r="L176" s="9"/>
      <c r="M176" s="9"/>
      <c r="N176" s="9"/>
      <c r="O176" s="9">
        <f>O162+O164+O166+O168+O170+O172</f>
        <v>15</v>
      </c>
      <c r="P176" s="9"/>
      <c r="Q176" s="9"/>
      <c r="R176" s="9"/>
      <c r="S176" s="9">
        <f>S162+S164+S166+S168+S170+S172</f>
        <v>477</v>
      </c>
    </row>
    <row r="177" spans="1:19" ht="15">
      <c r="A177" s="41"/>
      <c r="B177" s="31" t="s">
        <v>229</v>
      </c>
      <c r="C177" s="12" t="s">
        <v>140</v>
      </c>
      <c r="D177" s="33">
        <v>7150</v>
      </c>
      <c r="E177" s="33">
        <v>6969</v>
      </c>
      <c r="F177" s="33">
        <v>418</v>
      </c>
      <c r="G177" s="1">
        <v>74</v>
      </c>
      <c r="H177" s="1">
        <v>48</v>
      </c>
      <c r="I177" s="1">
        <v>172</v>
      </c>
      <c r="J177" s="1">
        <v>67</v>
      </c>
      <c r="K177" s="1">
        <v>3</v>
      </c>
      <c r="L177" s="1">
        <v>33</v>
      </c>
      <c r="M177" s="1">
        <v>11</v>
      </c>
      <c r="N177" s="1">
        <v>1</v>
      </c>
      <c r="O177" s="1">
        <v>3</v>
      </c>
      <c r="P177" s="1"/>
      <c r="Q177" s="1">
        <v>2</v>
      </c>
      <c r="R177" s="1">
        <v>4</v>
      </c>
      <c r="S177" s="1">
        <v>418</v>
      </c>
    </row>
    <row r="178" spans="1:19" ht="15">
      <c r="A178" s="46"/>
      <c r="B178" s="32"/>
      <c r="C178" s="8" t="s">
        <v>141</v>
      </c>
      <c r="D178" s="30"/>
      <c r="E178" s="30"/>
      <c r="F178" s="30"/>
      <c r="G178" s="9">
        <f>G176+G160+G149+G134+G117+G101+G86+G71+G58</f>
        <v>1662</v>
      </c>
      <c r="H178" s="9">
        <f aca="true" t="shared" si="10" ref="H178:S178">H176+H160+H149+H134+H117+H101+H86+H71+H58</f>
        <v>1211</v>
      </c>
      <c r="I178" s="9">
        <f t="shared" si="10"/>
        <v>2999</v>
      </c>
      <c r="J178" s="9">
        <f t="shared" si="10"/>
        <v>561</v>
      </c>
      <c r="K178" s="9">
        <f t="shared" si="10"/>
        <v>14</v>
      </c>
      <c r="L178" s="9">
        <f t="shared" si="10"/>
        <v>261</v>
      </c>
      <c r="M178" s="9">
        <f t="shared" si="10"/>
        <v>138</v>
      </c>
      <c r="N178" s="9">
        <f t="shared" si="10"/>
        <v>10</v>
      </c>
      <c r="O178" s="9">
        <f t="shared" si="10"/>
        <v>23</v>
      </c>
      <c r="P178" s="9"/>
      <c r="Q178" s="9">
        <f t="shared" si="10"/>
        <v>9</v>
      </c>
      <c r="R178" s="9">
        <f t="shared" si="10"/>
        <v>82</v>
      </c>
      <c r="S178" s="9">
        <f t="shared" si="10"/>
        <v>6970</v>
      </c>
    </row>
    <row r="179" spans="1:19" ht="15">
      <c r="A179" s="47" t="s">
        <v>230</v>
      </c>
      <c r="B179" s="27" t="s">
        <v>231</v>
      </c>
      <c r="C179" s="27" t="s">
        <v>15</v>
      </c>
      <c r="D179" s="29">
        <v>109</v>
      </c>
      <c r="E179" s="29">
        <v>109</v>
      </c>
      <c r="F179" s="29">
        <v>28</v>
      </c>
      <c r="G179" s="7" t="s">
        <v>87</v>
      </c>
      <c r="H179" s="7" t="s">
        <v>87</v>
      </c>
      <c r="I179" s="7" t="s">
        <v>88</v>
      </c>
      <c r="J179" s="7" t="s">
        <v>89</v>
      </c>
      <c r="K179" s="7"/>
      <c r="L179" s="7"/>
      <c r="M179" s="7"/>
      <c r="N179" s="7"/>
      <c r="O179" s="7"/>
      <c r="P179" s="7"/>
      <c r="Q179" s="7"/>
      <c r="R179" s="7"/>
      <c r="S179" s="7">
        <v>28</v>
      </c>
    </row>
    <row r="180" spans="1:19" ht="15">
      <c r="A180" s="42"/>
      <c r="B180" s="34"/>
      <c r="C180" s="34"/>
      <c r="D180" s="33"/>
      <c r="E180" s="33"/>
      <c r="F180" s="33"/>
      <c r="G180" s="5">
        <v>16</v>
      </c>
      <c r="H180" s="5">
        <v>16</v>
      </c>
      <c r="I180" s="5">
        <v>8</v>
      </c>
      <c r="J180" s="5">
        <v>70</v>
      </c>
      <c r="K180" s="5"/>
      <c r="L180" s="5"/>
      <c r="M180" s="5"/>
      <c r="N180" s="5"/>
      <c r="O180" s="5"/>
      <c r="P180" s="5"/>
      <c r="Q180" s="5"/>
      <c r="R180" s="5"/>
      <c r="S180" s="5">
        <v>110</v>
      </c>
    </row>
    <row r="181" spans="1:19" ht="15">
      <c r="A181" s="42"/>
      <c r="B181" s="34"/>
      <c r="C181" s="34" t="s">
        <v>6</v>
      </c>
      <c r="D181" s="33">
        <v>11</v>
      </c>
      <c r="E181" s="33">
        <v>11</v>
      </c>
      <c r="F181" s="33">
        <v>2</v>
      </c>
      <c r="G181" s="6"/>
      <c r="H181" s="6"/>
      <c r="I181" s="6" t="s">
        <v>172</v>
      </c>
      <c r="J181" s="6"/>
      <c r="K181" s="6"/>
      <c r="L181" s="6"/>
      <c r="M181" s="6"/>
      <c r="N181" s="6"/>
      <c r="O181" s="6"/>
      <c r="P181" s="6"/>
      <c r="Q181" s="6"/>
      <c r="R181" s="6"/>
      <c r="S181" s="6">
        <v>2</v>
      </c>
    </row>
    <row r="182" spans="1:19" ht="15">
      <c r="A182" s="42"/>
      <c r="B182" s="34"/>
      <c r="C182" s="34"/>
      <c r="D182" s="33"/>
      <c r="E182" s="33"/>
      <c r="F182" s="33"/>
      <c r="G182" s="5"/>
      <c r="H182" s="5"/>
      <c r="I182" s="5">
        <v>11</v>
      </c>
      <c r="J182" s="5"/>
      <c r="K182" s="5"/>
      <c r="L182" s="5"/>
      <c r="M182" s="5"/>
      <c r="N182" s="5"/>
      <c r="O182" s="5"/>
      <c r="P182" s="5"/>
      <c r="Q182" s="5"/>
      <c r="R182" s="5"/>
      <c r="S182" s="5">
        <v>11</v>
      </c>
    </row>
    <row r="183" spans="1:19" ht="15">
      <c r="A183" s="42"/>
      <c r="B183" s="34"/>
      <c r="C183" s="34" t="s">
        <v>232</v>
      </c>
      <c r="D183" s="33">
        <v>187</v>
      </c>
      <c r="E183" s="33">
        <v>187</v>
      </c>
      <c r="F183" s="33">
        <v>27</v>
      </c>
      <c r="G183" s="6"/>
      <c r="H183" s="6"/>
      <c r="I183" s="6"/>
      <c r="J183" s="6" t="s">
        <v>233</v>
      </c>
      <c r="K183" s="6"/>
      <c r="L183" s="6"/>
      <c r="M183" s="6"/>
      <c r="N183" s="6"/>
      <c r="O183" s="6"/>
      <c r="P183" s="6"/>
      <c r="Q183" s="6"/>
      <c r="R183" s="6"/>
      <c r="S183" s="6">
        <v>27</v>
      </c>
    </row>
    <row r="184" spans="1:19" ht="15">
      <c r="A184" s="42"/>
      <c r="B184" s="34"/>
      <c r="C184" s="34"/>
      <c r="D184" s="33"/>
      <c r="E184" s="33"/>
      <c r="F184" s="33"/>
      <c r="G184" s="5"/>
      <c r="H184" s="5"/>
      <c r="I184" s="5"/>
      <c r="J184" s="5">
        <v>187</v>
      </c>
      <c r="K184" s="5"/>
      <c r="L184" s="5"/>
      <c r="M184" s="5"/>
      <c r="N184" s="5"/>
      <c r="O184" s="5"/>
      <c r="P184" s="5"/>
      <c r="Q184" s="5"/>
      <c r="R184" s="5"/>
      <c r="S184" s="5">
        <v>187</v>
      </c>
    </row>
    <row r="185" spans="1:19" ht="15">
      <c r="A185" s="42"/>
      <c r="B185" s="34"/>
      <c r="C185" s="34" t="s">
        <v>8</v>
      </c>
      <c r="D185" s="33">
        <v>26</v>
      </c>
      <c r="E185" s="33">
        <v>26</v>
      </c>
      <c r="F185" s="33">
        <v>2</v>
      </c>
      <c r="G185" s="6"/>
      <c r="H185" s="6"/>
      <c r="I185" s="6"/>
      <c r="J185" s="6" t="s">
        <v>182</v>
      </c>
      <c r="K185" s="6"/>
      <c r="L185" s="6"/>
      <c r="M185" s="6"/>
      <c r="N185" s="6"/>
      <c r="O185" s="6"/>
      <c r="P185" s="6"/>
      <c r="Q185" s="6"/>
      <c r="R185" s="6"/>
      <c r="S185" s="6">
        <v>2</v>
      </c>
    </row>
    <row r="186" spans="1:19" ht="15">
      <c r="A186" s="42"/>
      <c r="B186" s="34"/>
      <c r="C186" s="34"/>
      <c r="D186" s="33"/>
      <c r="E186" s="33"/>
      <c r="F186" s="33"/>
      <c r="G186" s="5"/>
      <c r="H186" s="5"/>
      <c r="I186" s="5"/>
      <c r="J186" s="5">
        <v>26</v>
      </c>
      <c r="K186" s="5"/>
      <c r="L186" s="5"/>
      <c r="M186" s="5"/>
      <c r="N186" s="5"/>
      <c r="O186" s="5"/>
      <c r="P186" s="5"/>
      <c r="Q186" s="5"/>
      <c r="R186" s="5"/>
      <c r="S186" s="5">
        <v>26</v>
      </c>
    </row>
    <row r="187" spans="1:19" ht="15">
      <c r="A187" s="42"/>
      <c r="B187" s="34"/>
      <c r="C187" s="34" t="s">
        <v>7</v>
      </c>
      <c r="D187" s="33">
        <v>36</v>
      </c>
      <c r="E187" s="33">
        <v>36</v>
      </c>
      <c r="F187" s="33">
        <v>1</v>
      </c>
      <c r="G187" s="6"/>
      <c r="H187" s="6"/>
      <c r="I187" s="6"/>
      <c r="J187" s="6" t="s">
        <v>193</v>
      </c>
      <c r="K187" s="6"/>
      <c r="L187" s="6"/>
      <c r="M187" s="6"/>
      <c r="N187" s="6"/>
      <c r="O187" s="6"/>
      <c r="P187" s="6"/>
      <c r="Q187" s="6"/>
      <c r="R187" s="6"/>
      <c r="S187" s="6">
        <v>1</v>
      </c>
    </row>
    <row r="188" spans="1:19" ht="15">
      <c r="A188" s="42"/>
      <c r="B188" s="34"/>
      <c r="C188" s="34"/>
      <c r="D188" s="33"/>
      <c r="E188" s="33"/>
      <c r="F188" s="33"/>
      <c r="G188" s="5"/>
      <c r="H188" s="5"/>
      <c r="I188" s="5"/>
      <c r="J188" s="5">
        <v>36</v>
      </c>
      <c r="K188" s="5"/>
      <c r="L188" s="5"/>
      <c r="M188" s="5"/>
      <c r="N188" s="5"/>
      <c r="O188" s="5"/>
      <c r="P188" s="5"/>
      <c r="Q188" s="5"/>
      <c r="R188" s="5"/>
      <c r="S188" s="5">
        <v>36</v>
      </c>
    </row>
    <row r="189" spans="1:19" ht="15">
      <c r="A189" s="42"/>
      <c r="B189" s="34"/>
      <c r="C189" s="2" t="s">
        <v>5</v>
      </c>
      <c r="D189" s="3">
        <v>19</v>
      </c>
      <c r="E189" s="26" t="s">
        <v>234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 ht="15">
      <c r="A190" s="42"/>
      <c r="B190" s="34"/>
      <c r="C190" s="2" t="s">
        <v>11</v>
      </c>
      <c r="D190" s="3">
        <v>29</v>
      </c>
      <c r="E190" s="26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 ht="15">
      <c r="A191" s="42"/>
      <c r="B191" s="34"/>
      <c r="C191" s="2" t="s">
        <v>12</v>
      </c>
      <c r="D191" s="3">
        <v>9</v>
      </c>
      <c r="E191" s="26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 ht="15">
      <c r="A192" s="42"/>
      <c r="B192" s="27" t="s">
        <v>235</v>
      </c>
      <c r="C192" s="12" t="s">
        <v>140</v>
      </c>
      <c r="D192" s="29">
        <f>SUM(D179:D191)</f>
        <v>426</v>
      </c>
      <c r="E192" s="29">
        <v>369</v>
      </c>
      <c r="F192" s="29">
        <v>60</v>
      </c>
      <c r="G192" s="7">
        <v>4</v>
      </c>
      <c r="H192" s="7">
        <v>4</v>
      </c>
      <c r="I192" s="7">
        <v>4</v>
      </c>
      <c r="J192" s="7">
        <v>48</v>
      </c>
      <c r="K192" s="7"/>
      <c r="L192" s="7"/>
      <c r="M192" s="7"/>
      <c r="N192" s="7"/>
      <c r="O192" s="7"/>
      <c r="P192" s="7"/>
      <c r="Q192" s="7"/>
      <c r="R192" s="7"/>
      <c r="S192" s="7">
        <v>60</v>
      </c>
    </row>
    <row r="193" spans="1:19" ht="15">
      <c r="A193" s="42"/>
      <c r="B193" s="28"/>
      <c r="C193" s="8" t="s">
        <v>141</v>
      </c>
      <c r="D193" s="30"/>
      <c r="E193" s="30"/>
      <c r="F193" s="30"/>
      <c r="G193" s="9">
        <f>G180+G182+G184+G186+G188</f>
        <v>16</v>
      </c>
      <c r="H193" s="9">
        <f>H180+H182+H184+H186+H188</f>
        <v>16</v>
      </c>
      <c r="I193" s="9">
        <f>I180+I182+I184+I186+I188</f>
        <v>19</v>
      </c>
      <c r="J193" s="9">
        <f>J180+J182+J184+J186+J188</f>
        <v>319</v>
      </c>
      <c r="K193" s="9"/>
      <c r="L193" s="9"/>
      <c r="M193" s="9"/>
      <c r="N193" s="9"/>
      <c r="O193" s="9"/>
      <c r="P193" s="9"/>
      <c r="Q193" s="9"/>
      <c r="R193" s="9"/>
      <c r="S193" s="9">
        <f>S180+S182+S184+S186+S188</f>
        <v>370</v>
      </c>
    </row>
    <row r="194" spans="1:19" ht="15">
      <c r="A194" s="42"/>
      <c r="B194" s="34" t="s">
        <v>236</v>
      </c>
      <c r="C194" s="34" t="s">
        <v>15</v>
      </c>
      <c r="D194" s="33">
        <v>517</v>
      </c>
      <c r="E194" s="33">
        <v>517</v>
      </c>
      <c r="F194" s="33">
        <v>14</v>
      </c>
      <c r="G194" s="6"/>
      <c r="H194" s="6"/>
      <c r="I194" s="6"/>
      <c r="J194" s="6" t="s">
        <v>237</v>
      </c>
      <c r="K194" s="6"/>
      <c r="L194" s="6"/>
      <c r="M194" s="6"/>
      <c r="N194" s="6"/>
      <c r="O194" s="6"/>
      <c r="P194" s="6"/>
      <c r="Q194" s="6"/>
      <c r="R194" s="6"/>
      <c r="S194" s="6">
        <v>14</v>
      </c>
    </row>
    <row r="195" spans="1:19" ht="15">
      <c r="A195" s="42"/>
      <c r="B195" s="34"/>
      <c r="C195" s="34"/>
      <c r="D195" s="33"/>
      <c r="E195" s="33"/>
      <c r="F195" s="33"/>
      <c r="G195" s="5"/>
      <c r="H195" s="5"/>
      <c r="I195" s="5"/>
      <c r="J195" s="5">
        <v>517</v>
      </c>
      <c r="K195" s="5"/>
      <c r="L195" s="5"/>
      <c r="M195" s="5"/>
      <c r="N195" s="5"/>
      <c r="O195" s="5"/>
      <c r="P195" s="5"/>
      <c r="Q195" s="5"/>
      <c r="R195" s="5"/>
      <c r="S195" s="5">
        <v>517</v>
      </c>
    </row>
    <row r="196" spans="1:19" ht="15">
      <c r="A196" s="42"/>
      <c r="B196" s="34"/>
      <c r="C196" s="34" t="s">
        <v>9</v>
      </c>
      <c r="D196" s="33">
        <v>520</v>
      </c>
      <c r="E196" s="33">
        <v>520</v>
      </c>
      <c r="F196" s="33">
        <v>19</v>
      </c>
      <c r="G196" s="6"/>
      <c r="H196" s="6"/>
      <c r="I196" s="6"/>
      <c r="J196" s="6" t="s">
        <v>238</v>
      </c>
      <c r="K196" s="6"/>
      <c r="L196" s="6"/>
      <c r="M196" s="6"/>
      <c r="N196" s="6"/>
      <c r="O196" s="6"/>
      <c r="P196" s="6"/>
      <c r="Q196" s="6"/>
      <c r="R196" s="6"/>
      <c r="S196" s="6">
        <v>19</v>
      </c>
    </row>
    <row r="197" spans="1:19" ht="15">
      <c r="A197" s="42"/>
      <c r="B197" s="34"/>
      <c r="C197" s="34"/>
      <c r="D197" s="33"/>
      <c r="E197" s="33"/>
      <c r="F197" s="33"/>
      <c r="G197" s="5"/>
      <c r="H197" s="5"/>
      <c r="I197" s="5"/>
      <c r="J197" s="5">
        <v>520</v>
      </c>
      <c r="K197" s="5"/>
      <c r="L197" s="5"/>
      <c r="M197" s="5"/>
      <c r="N197" s="5"/>
      <c r="O197" s="5"/>
      <c r="P197" s="5"/>
      <c r="Q197" s="5"/>
      <c r="R197" s="5"/>
      <c r="S197" s="5">
        <v>520</v>
      </c>
    </row>
    <row r="198" spans="1:19" ht="15">
      <c r="A198" s="42"/>
      <c r="B198" s="34"/>
      <c r="C198" s="34" t="s">
        <v>8</v>
      </c>
      <c r="D198" s="33">
        <v>265</v>
      </c>
      <c r="E198" s="33">
        <v>265</v>
      </c>
      <c r="F198" s="33">
        <v>8</v>
      </c>
      <c r="G198" s="6"/>
      <c r="H198" s="6"/>
      <c r="I198" s="6"/>
      <c r="J198" s="6" t="s">
        <v>239</v>
      </c>
      <c r="K198" s="6"/>
      <c r="L198" s="6"/>
      <c r="M198" s="6"/>
      <c r="N198" s="6"/>
      <c r="O198" s="6"/>
      <c r="P198" s="6"/>
      <c r="Q198" s="6"/>
      <c r="R198" s="6"/>
      <c r="S198" s="6">
        <v>8</v>
      </c>
    </row>
    <row r="199" spans="1:19" ht="15">
      <c r="A199" s="42"/>
      <c r="B199" s="34"/>
      <c r="C199" s="34"/>
      <c r="D199" s="33"/>
      <c r="E199" s="33"/>
      <c r="F199" s="33"/>
      <c r="G199" s="5"/>
      <c r="H199" s="5"/>
      <c r="I199" s="5"/>
      <c r="J199" s="5">
        <v>265</v>
      </c>
      <c r="K199" s="5"/>
      <c r="L199" s="5"/>
      <c r="M199" s="5"/>
      <c r="N199" s="5"/>
      <c r="O199" s="5"/>
      <c r="P199" s="5"/>
      <c r="Q199" s="5"/>
      <c r="R199" s="5"/>
      <c r="S199" s="5">
        <v>265</v>
      </c>
    </row>
    <row r="200" spans="1:19" ht="15">
      <c r="A200" s="42"/>
      <c r="B200" s="34"/>
      <c r="C200" s="34" t="s">
        <v>11</v>
      </c>
      <c r="D200" s="33">
        <v>89</v>
      </c>
      <c r="E200" s="33">
        <v>89</v>
      </c>
      <c r="F200" s="3">
        <v>2</v>
      </c>
      <c r="G200" s="6"/>
      <c r="H200" s="6"/>
      <c r="I200" s="6"/>
      <c r="J200" s="6" t="s">
        <v>183</v>
      </c>
      <c r="K200" s="6"/>
      <c r="L200" s="6"/>
      <c r="M200" s="6"/>
      <c r="N200" s="6"/>
      <c r="O200" s="6"/>
      <c r="P200" s="6"/>
      <c r="Q200" s="6"/>
      <c r="R200" s="6"/>
      <c r="S200" s="6">
        <v>2</v>
      </c>
    </row>
    <row r="201" spans="1:19" ht="15">
      <c r="A201" s="42"/>
      <c r="B201" s="34"/>
      <c r="C201" s="34"/>
      <c r="D201" s="33"/>
      <c r="E201" s="33"/>
      <c r="F201" s="10"/>
      <c r="G201" s="5"/>
      <c r="H201" s="5"/>
      <c r="I201" s="5"/>
      <c r="J201" s="5">
        <v>89</v>
      </c>
      <c r="K201" s="5"/>
      <c r="L201" s="5"/>
      <c r="M201" s="5"/>
      <c r="N201" s="5"/>
      <c r="O201" s="5"/>
      <c r="P201" s="5"/>
      <c r="Q201" s="5"/>
      <c r="R201" s="5"/>
      <c r="S201" s="5">
        <v>89</v>
      </c>
    </row>
    <row r="202" spans="1:19" ht="15">
      <c r="A202" s="42"/>
      <c r="B202" s="34"/>
      <c r="C202" s="2" t="s">
        <v>5</v>
      </c>
      <c r="D202" s="3">
        <v>15</v>
      </c>
      <c r="E202" s="26" t="s">
        <v>240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 ht="15">
      <c r="A203" s="42"/>
      <c r="B203" s="34"/>
      <c r="C203" s="2" t="s">
        <v>6</v>
      </c>
      <c r="D203" s="3">
        <v>7</v>
      </c>
      <c r="E203" s="26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 ht="15">
      <c r="A204" s="42"/>
      <c r="B204" s="34"/>
      <c r="C204" s="2" t="s">
        <v>12</v>
      </c>
      <c r="D204" s="3">
        <v>18</v>
      </c>
      <c r="E204" s="26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 ht="15">
      <c r="A205" s="42"/>
      <c r="B205" s="34"/>
      <c r="C205" s="2" t="s">
        <v>7</v>
      </c>
      <c r="D205" s="3">
        <v>88</v>
      </c>
      <c r="E205" s="26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 ht="15">
      <c r="A206" s="42"/>
      <c r="B206" s="27" t="s">
        <v>241</v>
      </c>
      <c r="C206" s="12" t="s">
        <v>222</v>
      </c>
      <c r="D206" s="29">
        <f>SUM(D194:D205)</f>
        <v>1519</v>
      </c>
      <c r="E206" s="29">
        <v>1391</v>
      </c>
      <c r="F206" s="29">
        <v>43</v>
      </c>
      <c r="G206" s="7"/>
      <c r="H206" s="7"/>
      <c r="I206" s="7"/>
      <c r="J206" s="7">
        <v>43</v>
      </c>
      <c r="K206" s="7"/>
      <c r="L206" s="7"/>
      <c r="M206" s="7"/>
      <c r="N206" s="7"/>
      <c r="O206" s="7"/>
      <c r="P206" s="7"/>
      <c r="Q206" s="7"/>
      <c r="R206" s="7"/>
      <c r="S206" s="7">
        <v>43</v>
      </c>
    </row>
    <row r="207" spans="1:19" ht="15">
      <c r="A207" s="42"/>
      <c r="B207" s="28"/>
      <c r="C207" s="8" t="s">
        <v>223</v>
      </c>
      <c r="D207" s="30"/>
      <c r="E207" s="30"/>
      <c r="F207" s="30"/>
      <c r="G207" s="9"/>
      <c r="H207" s="9"/>
      <c r="I207" s="9"/>
      <c r="J207" s="9">
        <v>1391</v>
      </c>
      <c r="K207" s="9"/>
      <c r="L207" s="9"/>
      <c r="M207" s="9"/>
      <c r="N207" s="9"/>
      <c r="O207" s="9"/>
      <c r="P207" s="9"/>
      <c r="Q207" s="9"/>
      <c r="R207" s="9"/>
      <c r="S207" s="9">
        <v>1391</v>
      </c>
    </row>
    <row r="208" spans="1:19" ht="15">
      <c r="A208" s="42"/>
      <c r="B208" s="34" t="s">
        <v>242</v>
      </c>
      <c r="C208" s="34" t="s">
        <v>5</v>
      </c>
      <c r="D208" s="33">
        <v>38</v>
      </c>
      <c r="E208" s="33">
        <v>38</v>
      </c>
      <c r="F208" s="33">
        <v>8</v>
      </c>
      <c r="G208" s="6" t="s">
        <v>243</v>
      </c>
      <c r="H208" s="6"/>
      <c r="I208" s="6" t="s">
        <v>244</v>
      </c>
      <c r="J208" s="6"/>
      <c r="K208" s="6"/>
      <c r="L208" s="6"/>
      <c r="M208" s="6"/>
      <c r="N208" s="6"/>
      <c r="O208" s="6"/>
      <c r="P208" s="6"/>
      <c r="Q208" s="6"/>
      <c r="R208" s="6"/>
      <c r="S208" s="6">
        <v>8</v>
      </c>
    </row>
    <row r="209" spans="1:19" ht="15">
      <c r="A209" s="42"/>
      <c r="B209" s="34"/>
      <c r="C209" s="34"/>
      <c r="D209" s="33"/>
      <c r="E209" s="33"/>
      <c r="F209" s="33"/>
      <c r="G209" s="5">
        <v>29</v>
      </c>
      <c r="H209" s="5"/>
      <c r="I209" s="5">
        <v>10</v>
      </c>
      <c r="J209" s="5"/>
      <c r="K209" s="5"/>
      <c r="L209" s="5"/>
      <c r="M209" s="5"/>
      <c r="N209" s="5"/>
      <c r="O209" s="5"/>
      <c r="P209" s="5"/>
      <c r="Q209" s="5"/>
      <c r="R209" s="5"/>
      <c r="S209" s="5">
        <v>39</v>
      </c>
    </row>
    <row r="210" spans="1:19" ht="15">
      <c r="A210" s="42"/>
      <c r="B210" s="34"/>
      <c r="C210" s="34" t="s">
        <v>15</v>
      </c>
      <c r="D210" s="33">
        <v>131</v>
      </c>
      <c r="E210" s="33">
        <v>131</v>
      </c>
      <c r="F210" s="33">
        <v>33</v>
      </c>
      <c r="G210" s="6" t="s">
        <v>90</v>
      </c>
      <c r="H210" s="6"/>
      <c r="I210" s="6" t="s">
        <v>91</v>
      </c>
      <c r="J210" s="6" t="s">
        <v>92</v>
      </c>
      <c r="K210" s="6"/>
      <c r="L210" s="6"/>
      <c r="M210" s="6"/>
      <c r="N210" s="6"/>
      <c r="O210" s="6"/>
      <c r="P210" s="6"/>
      <c r="Q210" s="6" t="s">
        <v>245</v>
      </c>
      <c r="R210" s="6"/>
      <c r="S210" s="6">
        <v>33</v>
      </c>
    </row>
    <row r="211" spans="1:19" ht="15">
      <c r="A211" s="42"/>
      <c r="B211" s="34"/>
      <c r="C211" s="34"/>
      <c r="D211" s="33"/>
      <c r="E211" s="33"/>
      <c r="F211" s="33"/>
      <c r="G211" s="5">
        <v>20</v>
      </c>
      <c r="H211" s="5"/>
      <c r="I211" s="5">
        <v>48</v>
      </c>
      <c r="J211" s="5">
        <v>60</v>
      </c>
      <c r="K211" s="5"/>
      <c r="L211" s="5"/>
      <c r="M211" s="5"/>
      <c r="N211" s="5"/>
      <c r="O211" s="5"/>
      <c r="P211" s="5"/>
      <c r="Q211" s="5">
        <v>4</v>
      </c>
      <c r="R211" s="5"/>
      <c r="S211" s="5">
        <v>132</v>
      </c>
    </row>
    <row r="212" spans="1:19" ht="15">
      <c r="A212" s="42"/>
      <c r="B212" s="34"/>
      <c r="C212" s="34" t="s">
        <v>6</v>
      </c>
      <c r="D212" s="33">
        <v>15</v>
      </c>
      <c r="E212" s="33">
        <v>15</v>
      </c>
      <c r="F212" s="33">
        <v>3</v>
      </c>
      <c r="G212" s="6" t="s">
        <v>52</v>
      </c>
      <c r="H212" s="6"/>
      <c r="I212" s="6"/>
      <c r="J212" s="6"/>
      <c r="K212" s="6"/>
      <c r="L212" s="6" t="s">
        <v>50</v>
      </c>
      <c r="M212" s="6"/>
      <c r="N212" s="6"/>
      <c r="O212" s="6"/>
      <c r="P212" s="6"/>
      <c r="Q212" s="6"/>
      <c r="R212" s="6"/>
      <c r="S212" s="6">
        <v>3</v>
      </c>
    </row>
    <row r="213" spans="1:19" ht="15">
      <c r="A213" s="42"/>
      <c r="B213" s="34"/>
      <c r="C213" s="34"/>
      <c r="D213" s="33"/>
      <c r="E213" s="33"/>
      <c r="F213" s="33"/>
      <c r="G213" s="5">
        <v>10</v>
      </c>
      <c r="H213" s="5"/>
      <c r="I213" s="5"/>
      <c r="J213" s="5"/>
      <c r="K213" s="5"/>
      <c r="L213" s="5">
        <v>5</v>
      </c>
      <c r="M213" s="5"/>
      <c r="N213" s="5"/>
      <c r="O213" s="5"/>
      <c r="P213" s="5"/>
      <c r="Q213" s="5"/>
      <c r="R213" s="5"/>
      <c r="S213" s="5">
        <v>15</v>
      </c>
    </row>
    <row r="214" spans="1:19" ht="15">
      <c r="A214" s="42"/>
      <c r="B214" s="34"/>
      <c r="C214" s="34" t="s">
        <v>9</v>
      </c>
      <c r="D214" s="33">
        <v>49</v>
      </c>
      <c r="E214" s="33">
        <v>49</v>
      </c>
      <c r="F214" s="33">
        <v>8</v>
      </c>
      <c r="G214" s="6"/>
      <c r="H214" s="6"/>
      <c r="I214" s="6"/>
      <c r="J214" s="6" t="s">
        <v>246</v>
      </c>
      <c r="K214" s="6"/>
      <c r="L214" s="6"/>
      <c r="M214" s="6"/>
      <c r="N214" s="6"/>
      <c r="O214" s="6"/>
      <c r="P214" s="6"/>
      <c r="Q214" s="6"/>
      <c r="R214" s="6"/>
      <c r="S214" s="6">
        <v>8</v>
      </c>
    </row>
    <row r="215" spans="1:19" ht="15">
      <c r="A215" s="42"/>
      <c r="B215" s="34"/>
      <c r="C215" s="34"/>
      <c r="D215" s="33"/>
      <c r="E215" s="33"/>
      <c r="F215" s="33"/>
      <c r="G215" s="5"/>
      <c r="H215" s="5"/>
      <c r="I215" s="5"/>
      <c r="J215" s="5">
        <v>49</v>
      </c>
      <c r="K215" s="5"/>
      <c r="L215" s="5"/>
      <c r="M215" s="5"/>
      <c r="N215" s="5"/>
      <c r="O215" s="5"/>
      <c r="P215" s="5"/>
      <c r="Q215" s="5"/>
      <c r="R215" s="5"/>
      <c r="S215" s="5">
        <v>49</v>
      </c>
    </row>
    <row r="216" spans="1:19" ht="15">
      <c r="A216" s="42"/>
      <c r="B216" s="34"/>
      <c r="C216" s="34" t="s">
        <v>8</v>
      </c>
      <c r="D216" s="33">
        <v>38</v>
      </c>
      <c r="E216" s="33">
        <v>38</v>
      </c>
      <c r="F216" s="33">
        <v>1</v>
      </c>
      <c r="G216" s="6" t="s">
        <v>193</v>
      </c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>
        <v>1</v>
      </c>
    </row>
    <row r="217" spans="1:19" ht="15">
      <c r="A217" s="42"/>
      <c r="B217" s="34"/>
      <c r="C217" s="34"/>
      <c r="D217" s="33"/>
      <c r="E217" s="33"/>
      <c r="F217" s="33"/>
      <c r="G217" s="5">
        <v>38</v>
      </c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>
        <v>38</v>
      </c>
    </row>
    <row r="218" spans="1:19" ht="15">
      <c r="A218" s="42"/>
      <c r="B218" s="34"/>
      <c r="C218" s="34" t="s">
        <v>11</v>
      </c>
      <c r="D218" s="33">
        <v>7</v>
      </c>
      <c r="E218" s="33">
        <v>7</v>
      </c>
      <c r="F218" s="33">
        <v>1</v>
      </c>
      <c r="G218" s="6"/>
      <c r="H218" s="6"/>
      <c r="I218" s="6"/>
      <c r="J218" s="6" t="s">
        <v>247</v>
      </c>
      <c r="K218" s="6"/>
      <c r="L218" s="6"/>
      <c r="M218" s="6"/>
      <c r="N218" s="6"/>
      <c r="O218" s="6"/>
      <c r="P218" s="6"/>
      <c r="Q218" s="6"/>
      <c r="R218" s="6"/>
      <c r="S218" s="6">
        <v>1</v>
      </c>
    </row>
    <row r="219" spans="1:19" ht="15">
      <c r="A219" s="42"/>
      <c r="B219" s="34"/>
      <c r="C219" s="34"/>
      <c r="D219" s="33"/>
      <c r="E219" s="33"/>
      <c r="F219" s="33"/>
      <c r="G219" s="5"/>
      <c r="H219" s="5"/>
      <c r="I219" s="5"/>
      <c r="J219" s="5">
        <v>7</v>
      </c>
      <c r="K219" s="5"/>
      <c r="L219" s="5"/>
      <c r="M219" s="5"/>
      <c r="N219" s="5"/>
      <c r="O219" s="5"/>
      <c r="P219" s="5"/>
      <c r="Q219" s="5"/>
      <c r="R219" s="5"/>
      <c r="S219" s="5">
        <v>7</v>
      </c>
    </row>
    <row r="220" spans="1:19" ht="15">
      <c r="A220" s="42"/>
      <c r="B220" s="34"/>
      <c r="C220" s="34" t="s">
        <v>248</v>
      </c>
      <c r="D220" s="33">
        <v>41</v>
      </c>
      <c r="E220" s="33">
        <v>41</v>
      </c>
      <c r="F220" s="33">
        <v>1</v>
      </c>
      <c r="G220" s="6"/>
      <c r="H220" s="6"/>
      <c r="I220" s="6"/>
      <c r="J220" s="6"/>
      <c r="K220" s="6"/>
      <c r="L220" s="6"/>
      <c r="M220" s="6" t="s">
        <v>247</v>
      </c>
      <c r="N220" s="6"/>
      <c r="O220" s="6"/>
      <c r="P220" s="6"/>
      <c r="Q220" s="6"/>
      <c r="R220" s="6"/>
      <c r="S220" s="6">
        <v>1</v>
      </c>
    </row>
    <row r="221" spans="1:19" ht="15">
      <c r="A221" s="42"/>
      <c r="B221" s="34"/>
      <c r="C221" s="34"/>
      <c r="D221" s="33"/>
      <c r="E221" s="33"/>
      <c r="F221" s="33"/>
      <c r="G221" s="5"/>
      <c r="H221" s="5"/>
      <c r="I221" s="5"/>
      <c r="J221" s="5"/>
      <c r="K221" s="5"/>
      <c r="L221" s="5"/>
      <c r="M221" s="5">
        <v>41</v>
      </c>
      <c r="N221" s="5"/>
      <c r="O221" s="5"/>
      <c r="P221" s="5"/>
      <c r="Q221" s="5"/>
      <c r="R221" s="5"/>
      <c r="S221" s="5">
        <v>41</v>
      </c>
    </row>
    <row r="222" spans="1:19" ht="45">
      <c r="A222" s="42"/>
      <c r="B222" s="34"/>
      <c r="C222" s="2" t="s">
        <v>12</v>
      </c>
      <c r="D222" s="3">
        <v>1</v>
      </c>
      <c r="E222" s="11" t="s">
        <v>249</v>
      </c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 ht="15">
      <c r="A223" s="42"/>
      <c r="B223" s="27" t="s">
        <v>250</v>
      </c>
      <c r="C223" s="12" t="s">
        <v>140</v>
      </c>
      <c r="D223" s="29">
        <f>SUM(D208:D222)</f>
        <v>320</v>
      </c>
      <c r="E223" s="29">
        <v>319</v>
      </c>
      <c r="F223" s="29">
        <v>55</v>
      </c>
      <c r="G223" s="7">
        <v>14</v>
      </c>
      <c r="H223" s="7"/>
      <c r="I223" s="7">
        <v>14</v>
      </c>
      <c r="J223" s="7">
        <v>24</v>
      </c>
      <c r="K223" s="7"/>
      <c r="L223" s="7">
        <v>1</v>
      </c>
      <c r="M223" s="7">
        <v>1</v>
      </c>
      <c r="N223" s="7"/>
      <c r="O223" s="7"/>
      <c r="P223" s="7"/>
      <c r="Q223" s="7">
        <v>1</v>
      </c>
      <c r="R223" s="7"/>
      <c r="S223" s="7">
        <v>55</v>
      </c>
    </row>
    <row r="224" spans="1:19" ht="15">
      <c r="A224" s="42"/>
      <c r="B224" s="28"/>
      <c r="C224" s="8" t="s">
        <v>141</v>
      </c>
      <c r="D224" s="30"/>
      <c r="E224" s="30"/>
      <c r="F224" s="30"/>
      <c r="G224" s="9">
        <f>G209+G211+G213+G215+G217+G219+G221</f>
        <v>97</v>
      </c>
      <c r="H224" s="9"/>
      <c r="I224" s="9">
        <f aca="true" t="shared" si="11" ref="I224:S224">I209+I211+I213+I215+I217+I219+I221</f>
        <v>58</v>
      </c>
      <c r="J224" s="9">
        <f t="shared" si="11"/>
        <v>116</v>
      </c>
      <c r="K224" s="9"/>
      <c r="L224" s="9">
        <f t="shared" si="11"/>
        <v>5</v>
      </c>
      <c r="M224" s="9">
        <f t="shared" si="11"/>
        <v>41</v>
      </c>
      <c r="N224" s="9"/>
      <c r="O224" s="9"/>
      <c r="P224" s="9"/>
      <c r="Q224" s="9">
        <f t="shared" si="11"/>
        <v>4</v>
      </c>
      <c r="R224" s="9"/>
      <c r="S224" s="9">
        <f t="shared" si="11"/>
        <v>321</v>
      </c>
    </row>
    <row r="225" spans="1:19" ht="15">
      <c r="A225" s="42"/>
      <c r="B225" s="34" t="s">
        <v>251</v>
      </c>
      <c r="C225" s="34" t="s">
        <v>5</v>
      </c>
      <c r="D225" s="33">
        <v>635</v>
      </c>
      <c r="E225" s="33">
        <v>635</v>
      </c>
      <c r="F225" s="33">
        <v>31</v>
      </c>
      <c r="G225" s="6" t="s">
        <v>93</v>
      </c>
      <c r="H225" s="6" t="s">
        <v>94</v>
      </c>
      <c r="I225" s="6" t="s">
        <v>95</v>
      </c>
      <c r="J225" s="6" t="s">
        <v>96</v>
      </c>
      <c r="K225" s="6"/>
      <c r="L225" s="6"/>
      <c r="M225" s="6"/>
      <c r="N225" s="6"/>
      <c r="O225" s="6"/>
      <c r="P225" s="6"/>
      <c r="Q225" s="6"/>
      <c r="R225" s="6"/>
      <c r="S225" s="6">
        <v>31</v>
      </c>
    </row>
    <row r="226" spans="1:19" ht="15">
      <c r="A226" s="42"/>
      <c r="B226" s="34"/>
      <c r="C226" s="34"/>
      <c r="D226" s="33"/>
      <c r="E226" s="33"/>
      <c r="F226" s="33"/>
      <c r="G226" s="5">
        <v>123</v>
      </c>
      <c r="H226" s="5">
        <v>20</v>
      </c>
      <c r="I226" s="5">
        <v>451</v>
      </c>
      <c r="J226" s="5">
        <v>41</v>
      </c>
      <c r="K226" s="5"/>
      <c r="L226" s="5"/>
      <c r="M226" s="5"/>
      <c r="N226" s="5"/>
      <c r="O226" s="5"/>
      <c r="P226" s="5"/>
      <c r="Q226" s="5"/>
      <c r="R226" s="5"/>
      <c r="S226" s="5">
        <v>635</v>
      </c>
    </row>
    <row r="227" spans="1:19" ht="15">
      <c r="A227" s="42"/>
      <c r="B227" s="34"/>
      <c r="C227" s="34" t="s">
        <v>15</v>
      </c>
      <c r="D227" s="33">
        <v>327</v>
      </c>
      <c r="E227" s="33">
        <v>327</v>
      </c>
      <c r="F227" s="33">
        <v>23</v>
      </c>
      <c r="G227" s="6" t="s">
        <v>38</v>
      </c>
      <c r="H227" s="6"/>
      <c r="I227" s="6" t="s">
        <v>97</v>
      </c>
      <c r="J227" s="6" t="s">
        <v>252</v>
      </c>
      <c r="K227" s="6"/>
      <c r="L227" s="6"/>
      <c r="M227" s="6" t="s">
        <v>38</v>
      </c>
      <c r="N227" s="6"/>
      <c r="O227" s="6"/>
      <c r="P227" s="6"/>
      <c r="Q227" s="6"/>
      <c r="R227" s="6" t="s">
        <v>36</v>
      </c>
      <c r="S227" s="6">
        <v>23</v>
      </c>
    </row>
    <row r="228" spans="1:19" ht="15">
      <c r="A228" s="42"/>
      <c r="B228" s="34"/>
      <c r="C228" s="34"/>
      <c r="D228" s="33"/>
      <c r="E228" s="33"/>
      <c r="F228" s="33"/>
      <c r="G228" s="5">
        <v>28</v>
      </c>
      <c r="H228" s="5"/>
      <c r="I228" s="5">
        <v>213</v>
      </c>
      <c r="J228" s="5">
        <v>43</v>
      </c>
      <c r="K228" s="5"/>
      <c r="L228" s="5"/>
      <c r="M228" s="5">
        <v>28</v>
      </c>
      <c r="N228" s="5"/>
      <c r="O228" s="5"/>
      <c r="P228" s="5"/>
      <c r="Q228" s="5"/>
      <c r="R228" s="5">
        <v>14</v>
      </c>
      <c r="S228" s="5">
        <v>326</v>
      </c>
    </row>
    <row r="229" spans="1:19" ht="15">
      <c r="A229" s="42"/>
      <c r="B229" s="34"/>
      <c r="C229" s="2" t="s">
        <v>6</v>
      </c>
      <c r="D229" s="3">
        <v>7</v>
      </c>
      <c r="E229" s="26" t="s">
        <v>253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 ht="15">
      <c r="A230" s="42"/>
      <c r="B230" s="34"/>
      <c r="C230" s="2" t="s">
        <v>13</v>
      </c>
      <c r="D230" s="3">
        <v>5</v>
      </c>
      <c r="E230" s="26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 ht="15">
      <c r="A231" s="42"/>
      <c r="B231" s="34"/>
      <c r="C231" s="2" t="s">
        <v>14</v>
      </c>
      <c r="D231" s="3">
        <v>5</v>
      </c>
      <c r="E231" s="26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 ht="15">
      <c r="A232" s="42"/>
      <c r="B232" s="34"/>
      <c r="C232" s="2" t="s">
        <v>11</v>
      </c>
      <c r="D232" s="3">
        <v>5</v>
      </c>
      <c r="E232" s="26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 ht="15">
      <c r="A233" s="42"/>
      <c r="B233" s="34"/>
      <c r="C233" s="2" t="s">
        <v>12</v>
      </c>
      <c r="D233" s="3">
        <v>15</v>
      </c>
      <c r="E233" s="26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 ht="15">
      <c r="A234" s="42"/>
      <c r="B234" s="34"/>
      <c r="C234" s="2" t="s">
        <v>7</v>
      </c>
      <c r="D234" s="3">
        <v>49</v>
      </c>
      <c r="E234" s="26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 ht="15">
      <c r="A235" s="42"/>
      <c r="B235" s="27" t="s">
        <v>254</v>
      </c>
      <c r="C235" s="12" t="s">
        <v>140</v>
      </c>
      <c r="D235" s="29">
        <f>SUM(D225:D234)</f>
        <v>1048</v>
      </c>
      <c r="E235" s="29">
        <v>962</v>
      </c>
      <c r="F235" s="29">
        <v>54</v>
      </c>
      <c r="G235" s="7">
        <v>8</v>
      </c>
      <c r="H235" s="7">
        <v>1</v>
      </c>
      <c r="I235" s="7">
        <v>37</v>
      </c>
      <c r="J235" s="7">
        <v>5</v>
      </c>
      <c r="K235" s="7"/>
      <c r="L235" s="7"/>
      <c r="M235" s="7">
        <v>2</v>
      </c>
      <c r="N235" s="7"/>
      <c r="O235" s="7"/>
      <c r="P235" s="7"/>
      <c r="Q235" s="7"/>
      <c r="R235" s="7">
        <v>1</v>
      </c>
      <c r="S235" s="7">
        <v>54</v>
      </c>
    </row>
    <row r="236" spans="1:19" ht="15">
      <c r="A236" s="42"/>
      <c r="B236" s="28"/>
      <c r="C236" s="8" t="s">
        <v>141</v>
      </c>
      <c r="D236" s="30"/>
      <c r="E236" s="30"/>
      <c r="F236" s="30"/>
      <c r="G236" s="9">
        <f>G226+G228</f>
        <v>151</v>
      </c>
      <c r="H236" s="9">
        <f aca="true" t="shared" si="12" ref="H236:S236">H226+H228</f>
        <v>20</v>
      </c>
      <c r="I236" s="9">
        <f t="shared" si="12"/>
        <v>664</v>
      </c>
      <c r="J236" s="9">
        <f t="shared" si="12"/>
        <v>84</v>
      </c>
      <c r="K236" s="9"/>
      <c r="L236" s="9"/>
      <c r="M236" s="9">
        <f t="shared" si="12"/>
        <v>28</v>
      </c>
      <c r="N236" s="9"/>
      <c r="O236" s="9"/>
      <c r="P236" s="9"/>
      <c r="Q236" s="9"/>
      <c r="R236" s="9">
        <f t="shared" si="12"/>
        <v>14</v>
      </c>
      <c r="S236" s="9">
        <f t="shared" si="12"/>
        <v>961</v>
      </c>
    </row>
    <row r="237" spans="1:19" ht="15">
      <c r="A237" s="42"/>
      <c r="B237" s="34" t="s">
        <v>255</v>
      </c>
      <c r="C237" s="34" t="s">
        <v>5</v>
      </c>
      <c r="D237" s="33">
        <v>133</v>
      </c>
      <c r="E237" s="33">
        <v>133</v>
      </c>
      <c r="F237" s="33">
        <v>25</v>
      </c>
      <c r="G237" s="6" t="s">
        <v>213</v>
      </c>
      <c r="H237" s="6" t="s">
        <v>213</v>
      </c>
      <c r="I237" s="6" t="s">
        <v>256</v>
      </c>
      <c r="J237" s="6" t="s">
        <v>210</v>
      </c>
      <c r="K237" s="6"/>
      <c r="L237" s="6"/>
      <c r="M237" s="6" t="s">
        <v>211</v>
      </c>
      <c r="N237" s="6"/>
      <c r="O237" s="6"/>
      <c r="P237" s="6"/>
      <c r="Q237" s="6"/>
      <c r="R237" s="6"/>
      <c r="S237" s="6">
        <v>25</v>
      </c>
    </row>
    <row r="238" spans="1:19" ht="15">
      <c r="A238" s="42"/>
      <c r="B238" s="34"/>
      <c r="C238" s="34"/>
      <c r="D238" s="33"/>
      <c r="E238" s="33"/>
      <c r="F238" s="33"/>
      <c r="G238" s="5">
        <v>11</v>
      </c>
      <c r="H238" s="5">
        <v>11</v>
      </c>
      <c r="I238" s="5">
        <v>85</v>
      </c>
      <c r="J238" s="5">
        <v>21</v>
      </c>
      <c r="K238" s="5"/>
      <c r="L238" s="5"/>
      <c r="M238" s="5">
        <v>5</v>
      </c>
      <c r="N238" s="5"/>
      <c r="O238" s="5"/>
      <c r="P238" s="5"/>
      <c r="Q238" s="5"/>
      <c r="R238" s="5"/>
      <c r="S238" s="5">
        <v>133</v>
      </c>
    </row>
    <row r="239" spans="1:19" ht="15">
      <c r="A239" s="42"/>
      <c r="B239" s="34"/>
      <c r="C239" s="34" t="s">
        <v>15</v>
      </c>
      <c r="D239" s="33">
        <v>71</v>
      </c>
      <c r="E239" s="33">
        <v>71</v>
      </c>
      <c r="F239" s="33">
        <v>17</v>
      </c>
      <c r="G239" s="6" t="s">
        <v>98</v>
      </c>
      <c r="H239" s="6"/>
      <c r="I239" s="6" t="s">
        <v>99</v>
      </c>
      <c r="J239" s="6" t="s">
        <v>100</v>
      </c>
      <c r="K239" s="6"/>
      <c r="L239" s="6"/>
      <c r="M239" s="6"/>
      <c r="N239" s="10"/>
      <c r="O239" s="6"/>
      <c r="P239" s="6"/>
      <c r="Q239" s="6"/>
      <c r="R239" s="6"/>
      <c r="S239" s="6">
        <v>17</v>
      </c>
    </row>
    <row r="240" spans="1:19" ht="15">
      <c r="A240" s="42"/>
      <c r="B240" s="34"/>
      <c r="C240" s="34"/>
      <c r="D240" s="33"/>
      <c r="E240" s="33"/>
      <c r="F240" s="33"/>
      <c r="G240" s="5">
        <v>29</v>
      </c>
      <c r="H240" s="5"/>
      <c r="I240" s="5">
        <v>38</v>
      </c>
      <c r="J240" s="5">
        <v>4</v>
      </c>
      <c r="K240" s="5"/>
      <c r="L240" s="5"/>
      <c r="M240" s="5"/>
      <c r="N240" s="5"/>
      <c r="O240" s="5"/>
      <c r="P240" s="5"/>
      <c r="Q240" s="5"/>
      <c r="R240" s="5"/>
      <c r="S240" s="5">
        <v>71</v>
      </c>
    </row>
    <row r="241" spans="1:19" ht="15">
      <c r="A241" s="42"/>
      <c r="B241" s="34"/>
      <c r="C241" s="34" t="s">
        <v>7</v>
      </c>
      <c r="D241" s="33">
        <v>16</v>
      </c>
      <c r="E241" s="33">
        <v>16</v>
      </c>
      <c r="F241" s="33">
        <v>2</v>
      </c>
      <c r="G241" s="6"/>
      <c r="H241" s="6"/>
      <c r="I241" s="6" t="s">
        <v>162</v>
      </c>
      <c r="J241" s="6"/>
      <c r="K241" s="6"/>
      <c r="L241" s="6"/>
      <c r="M241" s="6"/>
      <c r="N241" s="10"/>
      <c r="O241" s="6"/>
      <c r="P241" s="6"/>
      <c r="Q241" s="6"/>
      <c r="R241" s="6"/>
      <c r="S241" s="6">
        <v>2</v>
      </c>
    </row>
    <row r="242" spans="1:19" ht="15">
      <c r="A242" s="42"/>
      <c r="B242" s="34"/>
      <c r="C242" s="34"/>
      <c r="D242" s="33"/>
      <c r="E242" s="33"/>
      <c r="F242" s="33"/>
      <c r="G242" s="5"/>
      <c r="H242" s="5"/>
      <c r="I242" s="5">
        <v>16</v>
      </c>
      <c r="J242" s="5"/>
      <c r="K242" s="5"/>
      <c r="L242" s="5"/>
      <c r="M242" s="5"/>
      <c r="N242" s="5"/>
      <c r="O242" s="5"/>
      <c r="P242" s="5"/>
      <c r="Q242" s="5"/>
      <c r="R242" s="5"/>
      <c r="S242" s="5">
        <v>16</v>
      </c>
    </row>
    <row r="243" spans="1:19" ht="24" customHeight="1">
      <c r="A243" s="42"/>
      <c r="B243" s="34"/>
      <c r="C243" s="2" t="s">
        <v>11</v>
      </c>
      <c r="D243" s="3">
        <v>1</v>
      </c>
      <c r="E243" s="26" t="s">
        <v>257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 ht="24" customHeight="1">
      <c r="A244" s="42"/>
      <c r="B244" s="34"/>
      <c r="C244" s="2" t="s">
        <v>12</v>
      </c>
      <c r="D244" s="3">
        <v>1</v>
      </c>
      <c r="E244" s="26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 ht="15">
      <c r="A245" s="42"/>
      <c r="B245" s="27" t="s">
        <v>258</v>
      </c>
      <c r="C245" s="12" t="s">
        <v>140</v>
      </c>
      <c r="D245" s="29">
        <f>SUM(D237:D244)</f>
        <v>222</v>
      </c>
      <c r="E245" s="29">
        <v>220</v>
      </c>
      <c r="F245" s="29">
        <v>44</v>
      </c>
      <c r="G245" s="7">
        <v>9</v>
      </c>
      <c r="H245" s="7">
        <v>2</v>
      </c>
      <c r="I245" s="7">
        <v>27</v>
      </c>
      <c r="J245" s="7">
        <v>5</v>
      </c>
      <c r="K245" s="7"/>
      <c r="L245" s="7"/>
      <c r="M245" s="7">
        <v>1</v>
      </c>
      <c r="N245" s="7"/>
      <c r="O245" s="7"/>
      <c r="P245" s="7"/>
      <c r="Q245" s="7"/>
      <c r="R245" s="7"/>
      <c r="S245" s="7">
        <v>44</v>
      </c>
    </row>
    <row r="246" spans="1:19" ht="15">
      <c r="A246" s="42"/>
      <c r="B246" s="28"/>
      <c r="C246" s="8" t="s">
        <v>141</v>
      </c>
      <c r="D246" s="30"/>
      <c r="E246" s="30"/>
      <c r="F246" s="30"/>
      <c r="G246" s="9">
        <f>G238+G240+G242</f>
        <v>40</v>
      </c>
      <c r="H246" s="9">
        <f>H238+H240+H242</f>
        <v>11</v>
      </c>
      <c r="I246" s="9">
        <f>I238+I240+I242</f>
        <v>139</v>
      </c>
      <c r="J246" s="9">
        <f>J238+J240+J242</f>
        <v>25</v>
      </c>
      <c r="K246" s="9"/>
      <c r="L246" s="9"/>
      <c r="M246" s="9">
        <f>M238+M240+M242</f>
        <v>5</v>
      </c>
      <c r="N246" s="9"/>
      <c r="O246" s="9"/>
      <c r="P246" s="9"/>
      <c r="Q246" s="9"/>
      <c r="R246" s="9"/>
      <c r="S246" s="9">
        <f>S238+S240+S242</f>
        <v>220</v>
      </c>
    </row>
    <row r="247" spans="1:19" ht="15">
      <c r="A247" s="42"/>
      <c r="B247" s="34" t="s">
        <v>259</v>
      </c>
      <c r="C247" s="34" t="s">
        <v>15</v>
      </c>
      <c r="D247" s="33">
        <v>83</v>
      </c>
      <c r="E247" s="33">
        <v>83</v>
      </c>
      <c r="F247" s="33">
        <v>8</v>
      </c>
      <c r="G247" s="6"/>
      <c r="H247" s="6" t="s">
        <v>260</v>
      </c>
      <c r="I247" s="6"/>
      <c r="J247" s="6" t="s">
        <v>260</v>
      </c>
      <c r="K247" s="6"/>
      <c r="L247" s="6"/>
      <c r="M247" s="6"/>
      <c r="N247" s="6"/>
      <c r="O247" s="6"/>
      <c r="P247" s="6"/>
      <c r="Q247" s="6"/>
      <c r="R247" s="6"/>
      <c r="S247" s="6">
        <v>8</v>
      </c>
    </row>
    <row r="248" spans="1:19" ht="15">
      <c r="A248" s="42"/>
      <c r="B248" s="34"/>
      <c r="C248" s="34"/>
      <c r="D248" s="33"/>
      <c r="E248" s="33"/>
      <c r="F248" s="33"/>
      <c r="G248" s="5"/>
      <c r="H248" s="5">
        <v>42</v>
      </c>
      <c r="I248" s="5"/>
      <c r="J248" s="5">
        <v>42</v>
      </c>
      <c r="K248" s="5"/>
      <c r="L248" s="5"/>
      <c r="M248" s="5"/>
      <c r="N248" s="5"/>
      <c r="O248" s="5"/>
      <c r="P248" s="5"/>
      <c r="Q248" s="5"/>
      <c r="R248" s="5"/>
      <c r="S248" s="5">
        <v>84</v>
      </c>
    </row>
    <row r="249" spans="1:19" ht="15">
      <c r="A249" s="42"/>
      <c r="B249" s="34"/>
      <c r="C249" s="34" t="s">
        <v>9</v>
      </c>
      <c r="D249" s="33">
        <v>31</v>
      </c>
      <c r="E249" s="33">
        <v>31</v>
      </c>
      <c r="F249" s="33">
        <v>4</v>
      </c>
      <c r="G249" s="6"/>
      <c r="H249" s="6"/>
      <c r="I249" s="6"/>
      <c r="J249" s="6" t="s">
        <v>261</v>
      </c>
      <c r="K249" s="6"/>
      <c r="L249" s="6"/>
      <c r="M249" s="6"/>
      <c r="N249" s="6"/>
      <c r="O249" s="6"/>
      <c r="P249" s="6"/>
      <c r="Q249" s="6"/>
      <c r="R249" s="6"/>
      <c r="S249" s="6">
        <v>4</v>
      </c>
    </row>
    <row r="250" spans="1:19" ht="15">
      <c r="A250" s="42"/>
      <c r="B250" s="34"/>
      <c r="C250" s="34"/>
      <c r="D250" s="33"/>
      <c r="E250" s="33"/>
      <c r="F250" s="33"/>
      <c r="G250" s="5"/>
      <c r="H250" s="5"/>
      <c r="I250" s="5"/>
      <c r="J250" s="5">
        <v>31</v>
      </c>
      <c r="K250" s="5"/>
      <c r="L250" s="5"/>
      <c r="M250" s="5"/>
      <c r="N250" s="5"/>
      <c r="O250" s="5"/>
      <c r="P250" s="5"/>
      <c r="Q250" s="5"/>
      <c r="R250" s="5"/>
      <c r="S250" s="5">
        <v>31</v>
      </c>
    </row>
    <row r="251" spans="1:19" ht="15">
      <c r="A251" s="42"/>
      <c r="B251" s="34"/>
      <c r="C251" s="34" t="s">
        <v>8</v>
      </c>
      <c r="D251" s="33">
        <v>28</v>
      </c>
      <c r="E251" s="33">
        <v>28</v>
      </c>
      <c r="F251" s="33">
        <v>1</v>
      </c>
      <c r="G251" s="6"/>
      <c r="H251" s="6"/>
      <c r="I251" s="6"/>
      <c r="J251" s="6" t="s">
        <v>193</v>
      </c>
      <c r="K251" s="6"/>
      <c r="L251" s="6"/>
      <c r="M251" s="6"/>
      <c r="N251" s="6"/>
      <c r="O251" s="6"/>
      <c r="P251" s="6"/>
      <c r="Q251" s="6"/>
      <c r="R251" s="6"/>
      <c r="S251" s="6">
        <v>1</v>
      </c>
    </row>
    <row r="252" spans="1:19" ht="15">
      <c r="A252" s="42"/>
      <c r="B252" s="34"/>
      <c r="C252" s="34"/>
      <c r="D252" s="33"/>
      <c r="E252" s="33"/>
      <c r="F252" s="33"/>
      <c r="G252" s="5"/>
      <c r="H252" s="5"/>
      <c r="I252" s="5"/>
      <c r="J252" s="5">
        <v>28</v>
      </c>
      <c r="K252" s="5"/>
      <c r="L252" s="5"/>
      <c r="M252" s="5"/>
      <c r="N252" s="5"/>
      <c r="O252" s="5"/>
      <c r="P252" s="5"/>
      <c r="Q252" s="5"/>
      <c r="R252" s="5"/>
      <c r="S252" s="5">
        <v>28</v>
      </c>
    </row>
    <row r="253" spans="1:19" ht="15">
      <c r="A253" s="42"/>
      <c r="B253" s="34"/>
      <c r="C253" s="34" t="s">
        <v>7</v>
      </c>
      <c r="D253" s="33">
        <v>28</v>
      </c>
      <c r="E253" s="33">
        <v>28</v>
      </c>
      <c r="F253" s="33">
        <v>1</v>
      </c>
      <c r="G253" s="6"/>
      <c r="H253" s="6"/>
      <c r="I253" s="6"/>
      <c r="J253" s="6" t="s">
        <v>193</v>
      </c>
      <c r="K253" s="6"/>
      <c r="L253" s="6"/>
      <c r="M253" s="6"/>
      <c r="N253" s="6"/>
      <c r="O253" s="6"/>
      <c r="P253" s="6"/>
      <c r="Q253" s="6"/>
      <c r="R253" s="6"/>
      <c r="S253" s="6">
        <v>1</v>
      </c>
    </row>
    <row r="254" spans="1:19" ht="15">
      <c r="A254" s="42"/>
      <c r="B254" s="34"/>
      <c r="C254" s="34"/>
      <c r="D254" s="33"/>
      <c r="E254" s="33"/>
      <c r="F254" s="33"/>
      <c r="G254" s="5"/>
      <c r="H254" s="5"/>
      <c r="I254" s="5"/>
      <c r="J254" s="5">
        <v>28</v>
      </c>
      <c r="K254" s="5"/>
      <c r="L254" s="5"/>
      <c r="M254" s="5"/>
      <c r="N254" s="5"/>
      <c r="O254" s="5"/>
      <c r="P254" s="5"/>
      <c r="Q254" s="5"/>
      <c r="R254" s="5"/>
      <c r="S254" s="5">
        <v>28</v>
      </c>
    </row>
    <row r="255" spans="1:19" ht="15">
      <c r="A255" s="42"/>
      <c r="B255" s="34"/>
      <c r="C255" s="2" t="s">
        <v>5</v>
      </c>
      <c r="D255" s="3">
        <v>47</v>
      </c>
      <c r="E255" s="26" t="s">
        <v>262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 ht="15">
      <c r="A256" s="42"/>
      <c r="B256" s="34"/>
      <c r="C256" s="2" t="s">
        <v>6</v>
      </c>
      <c r="D256" s="3">
        <v>3</v>
      </c>
      <c r="E256" s="26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 ht="15">
      <c r="A257" s="42"/>
      <c r="B257" s="34"/>
      <c r="C257" s="2" t="s">
        <v>11</v>
      </c>
      <c r="D257" s="3">
        <v>14</v>
      </c>
      <c r="E257" s="26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 ht="15">
      <c r="A258" s="42"/>
      <c r="B258" s="34"/>
      <c r="C258" s="2" t="s">
        <v>12</v>
      </c>
      <c r="D258" s="3">
        <v>5</v>
      </c>
      <c r="E258" s="26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 ht="15">
      <c r="A259" s="42"/>
      <c r="B259" s="27" t="s">
        <v>263</v>
      </c>
      <c r="C259" s="12" t="s">
        <v>140</v>
      </c>
      <c r="D259" s="29">
        <f>SUM(D247:D258)</f>
        <v>239</v>
      </c>
      <c r="E259" s="29">
        <v>170</v>
      </c>
      <c r="F259" s="29">
        <v>14</v>
      </c>
      <c r="G259" s="7"/>
      <c r="H259" s="7">
        <v>4</v>
      </c>
      <c r="I259" s="7"/>
      <c r="J259" s="7">
        <v>10</v>
      </c>
      <c r="K259" s="7"/>
      <c r="L259" s="7"/>
      <c r="M259" s="7"/>
      <c r="N259" s="7"/>
      <c r="O259" s="7"/>
      <c r="P259" s="7"/>
      <c r="Q259" s="7"/>
      <c r="R259" s="7"/>
      <c r="S259" s="7">
        <v>14</v>
      </c>
    </row>
    <row r="260" spans="1:19" ht="15">
      <c r="A260" s="42"/>
      <c r="B260" s="28"/>
      <c r="C260" s="8" t="s">
        <v>141</v>
      </c>
      <c r="D260" s="30"/>
      <c r="E260" s="30"/>
      <c r="F260" s="30"/>
      <c r="G260" s="9"/>
      <c r="H260" s="9">
        <v>42</v>
      </c>
      <c r="I260" s="9"/>
      <c r="J260" s="9">
        <v>129</v>
      </c>
      <c r="K260" s="9"/>
      <c r="L260" s="9"/>
      <c r="M260" s="9"/>
      <c r="N260" s="9"/>
      <c r="O260" s="9"/>
      <c r="P260" s="9"/>
      <c r="Q260" s="9"/>
      <c r="R260" s="9"/>
      <c r="S260" s="9">
        <v>171</v>
      </c>
    </row>
    <row r="261" spans="1:19" ht="15">
      <c r="A261" s="42"/>
      <c r="B261" s="31" t="s">
        <v>264</v>
      </c>
      <c r="C261" s="12" t="s">
        <v>140</v>
      </c>
      <c r="D261" s="33">
        <v>3774</v>
      </c>
      <c r="E261" s="33">
        <v>3431</v>
      </c>
      <c r="F261" s="33">
        <v>270</v>
      </c>
      <c r="G261" s="1">
        <v>35</v>
      </c>
      <c r="H261" s="1">
        <v>11</v>
      </c>
      <c r="I261" s="1">
        <v>82</v>
      </c>
      <c r="J261" s="1">
        <v>135</v>
      </c>
      <c r="K261" s="1"/>
      <c r="L261" s="1">
        <v>1</v>
      </c>
      <c r="M261" s="1">
        <v>4</v>
      </c>
      <c r="N261" s="1"/>
      <c r="O261" s="1"/>
      <c r="P261" s="1"/>
      <c r="Q261" s="1">
        <v>1</v>
      </c>
      <c r="R261" s="1">
        <v>1</v>
      </c>
      <c r="S261" s="1">
        <v>270</v>
      </c>
    </row>
    <row r="262" spans="1:19" ht="15">
      <c r="A262" s="43"/>
      <c r="B262" s="32"/>
      <c r="C262" s="8" t="s">
        <v>141</v>
      </c>
      <c r="D262" s="30"/>
      <c r="E262" s="30"/>
      <c r="F262" s="30"/>
      <c r="G262" s="9">
        <f>G260+G246+G236+G224+G207+G193</f>
        <v>304</v>
      </c>
      <c r="H262" s="9">
        <f aca="true" t="shared" si="13" ref="H262:S262">H260+H246+H236+H224+H207+H193</f>
        <v>89</v>
      </c>
      <c r="I262" s="9">
        <f t="shared" si="13"/>
        <v>880</v>
      </c>
      <c r="J262" s="9">
        <f t="shared" si="13"/>
        <v>2064</v>
      </c>
      <c r="K262" s="9"/>
      <c r="L262" s="9">
        <f t="shared" si="13"/>
        <v>5</v>
      </c>
      <c r="M262" s="9">
        <f t="shared" si="13"/>
        <v>74</v>
      </c>
      <c r="N262" s="9"/>
      <c r="O262" s="9"/>
      <c r="P262" s="9"/>
      <c r="Q262" s="9">
        <f t="shared" si="13"/>
        <v>4</v>
      </c>
      <c r="R262" s="9">
        <f t="shared" si="13"/>
        <v>14</v>
      </c>
      <c r="S262" s="9">
        <f t="shared" si="13"/>
        <v>3434</v>
      </c>
    </row>
    <row r="263" spans="1:19" ht="15">
      <c r="A263" s="45" t="s">
        <v>313</v>
      </c>
      <c r="B263" s="27" t="s">
        <v>265</v>
      </c>
      <c r="C263" s="27" t="s">
        <v>5</v>
      </c>
      <c r="D263" s="29">
        <v>17</v>
      </c>
      <c r="E263" s="29">
        <v>17</v>
      </c>
      <c r="F263" s="29">
        <v>1</v>
      </c>
      <c r="G263" s="7" t="s">
        <v>266</v>
      </c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>
        <v>1</v>
      </c>
    </row>
    <row r="264" spans="1:19" ht="15">
      <c r="A264" s="41"/>
      <c r="B264" s="34"/>
      <c r="C264" s="34"/>
      <c r="D264" s="33"/>
      <c r="E264" s="33"/>
      <c r="F264" s="33"/>
      <c r="G264" s="5">
        <v>17</v>
      </c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>
        <v>17</v>
      </c>
    </row>
    <row r="265" spans="1:19" ht="15">
      <c r="A265" s="41"/>
      <c r="B265" s="34"/>
      <c r="C265" s="34" t="s">
        <v>15</v>
      </c>
      <c r="D265" s="33">
        <v>20</v>
      </c>
      <c r="E265" s="33">
        <v>20</v>
      </c>
      <c r="F265" s="33">
        <v>7</v>
      </c>
      <c r="G265" s="6" t="s">
        <v>75</v>
      </c>
      <c r="H265" s="6" t="s">
        <v>33</v>
      </c>
      <c r="I265" s="6"/>
      <c r="J265" s="6" t="s">
        <v>40</v>
      </c>
      <c r="K265" s="6"/>
      <c r="L265" s="6"/>
      <c r="M265" s="6"/>
      <c r="N265" s="6"/>
      <c r="O265" s="6"/>
      <c r="P265" s="6"/>
      <c r="Q265" s="6"/>
      <c r="R265" s="6"/>
      <c r="S265" s="6">
        <v>7</v>
      </c>
    </row>
    <row r="266" spans="1:19" ht="15">
      <c r="A266" s="41"/>
      <c r="B266" s="34"/>
      <c r="C266" s="34"/>
      <c r="D266" s="33"/>
      <c r="E266" s="33"/>
      <c r="F266" s="33"/>
      <c r="G266" s="5">
        <v>11</v>
      </c>
      <c r="H266" s="5">
        <v>6</v>
      </c>
      <c r="I266" s="5"/>
      <c r="J266" s="5">
        <v>3</v>
      </c>
      <c r="K266" s="5"/>
      <c r="L266" s="5"/>
      <c r="M266" s="5"/>
      <c r="N266" s="5"/>
      <c r="O266" s="5"/>
      <c r="P266" s="5"/>
      <c r="Q266" s="5"/>
      <c r="R266" s="5"/>
      <c r="S266" s="5">
        <v>20</v>
      </c>
    </row>
    <row r="267" spans="1:19" ht="15">
      <c r="A267" s="41"/>
      <c r="B267" s="34"/>
      <c r="C267" s="34" t="s">
        <v>6</v>
      </c>
      <c r="D267" s="33">
        <v>7</v>
      </c>
      <c r="E267" s="33">
        <v>7</v>
      </c>
      <c r="F267" s="33">
        <v>1</v>
      </c>
      <c r="G267" s="6"/>
      <c r="H267" s="6"/>
      <c r="I267" s="6" t="s">
        <v>144</v>
      </c>
      <c r="J267" s="6"/>
      <c r="K267" s="6"/>
      <c r="L267" s="6"/>
      <c r="M267" s="6"/>
      <c r="N267" s="6"/>
      <c r="O267" s="6"/>
      <c r="P267" s="6"/>
      <c r="Q267" s="6"/>
      <c r="R267" s="6"/>
      <c r="S267" s="6">
        <v>1</v>
      </c>
    </row>
    <row r="268" spans="1:19" ht="15">
      <c r="A268" s="41"/>
      <c r="B268" s="34"/>
      <c r="C268" s="34"/>
      <c r="D268" s="33"/>
      <c r="E268" s="33"/>
      <c r="F268" s="33"/>
      <c r="G268" s="5"/>
      <c r="H268" s="5"/>
      <c r="I268" s="5">
        <v>7</v>
      </c>
      <c r="J268" s="5"/>
      <c r="K268" s="5"/>
      <c r="L268" s="5"/>
      <c r="M268" s="5"/>
      <c r="N268" s="5"/>
      <c r="O268" s="5"/>
      <c r="P268" s="5"/>
      <c r="Q268" s="5"/>
      <c r="R268" s="5"/>
      <c r="S268" s="5">
        <v>7</v>
      </c>
    </row>
    <row r="269" spans="1:19" ht="13.5" customHeight="1">
      <c r="A269" s="41"/>
      <c r="B269" s="34"/>
      <c r="C269" s="2" t="s">
        <v>13</v>
      </c>
      <c r="D269" s="3">
        <v>3</v>
      </c>
      <c r="E269" s="26" t="s">
        <v>267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 ht="13.5" customHeight="1">
      <c r="A270" s="41"/>
      <c r="B270" s="34"/>
      <c r="C270" s="2" t="s">
        <v>14</v>
      </c>
      <c r="D270" s="3">
        <v>7</v>
      </c>
      <c r="E270" s="26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 ht="13.5" customHeight="1">
      <c r="A271" s="41"/>
      <c r="B271" s="34"/>
      <c r="C271" s="2" t="s">
        <v>11</v>
      </c>
      <c r="D271" s="3">
        <v>3</v>
      </c>
      <c r="E271" s="26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 ht="15">
      <c r="A272" s="41"/>
      <c r="B272" s="27" t="s">
        <v>268</v>
      </c>
      <c r="C272" s="12" t="s">
        <v>140</v>
      </c>
      <c r="D272" s="29">
        <f>SUM(D263:D271)</f>
        <v>57</v>
      </c>
      <c r="E272" s="29">
        <v>44</v>
      </c>
      <c r="F272" s="29">
        <v>9</v>
      </c>
      <c r="G272" s="7">
        <v>5</v>
      </c>
      <c r="H272" s="7">
        <v>2</v>
      </c>
      <c r="I272" s="7">
        <v>1</v>
      </c>
      <c r="J272" s="7">
        <v>1</v>
      </c>
      <c r="K272" s="7"/>
      <c r="L272" s="7"/>
      <c r="M272" s="7"/>
      <c r="N272" s="7"/>
      <c r="O272" s="7"/>
      <c r="P272" s="7"/>
      <c r="Q272" s="7"/>
      <c r="R272" s="7"/>
      <c r="S272" s="7">
        <v>9</v>
      </c>
    </row>
    <row r="273" spans="1:19" ht="15">
      <c r="A273" s="41"/>
      <c r="B273" s="28"/>
      <c r="C273" s="8" t="s">
        <v>141</v>
      </c>
      <c r="D273" s="30"/>
      <c r="E273" s="30"/>
      <c r="F273" s="30"/>
      <c r="G273" s="9">
        <v>28</v>
      </c>
      <c r="H273" s="9">
        <v>6</v>
      </c>
      <c r="I273" s="9">
        <v>7</v>
      </c>
      <c r="J273" s="9">
        <v>3</v>
      </c>
      <c r="K273" s="9"/>
      <c r="L273" s="9"/>
      <c r="M273" s="9"/>
      <c r="N273" s="9"/>
      <c r="O273" s="9"/>
      <c r="P273" s="9"/>
      <c r="Q273" s="9"/>
      <c r="R273" s="9"/>
      <c r="S273" s="9">
        <v>44</v>
      </c>
    </row>
    <row r="274" spans="1:19" ht="14.25" customHeight="1">
      <c r="A274" s="41"/>
      <c r="B274" s="34" t="s">
        <v>269</v>
      </c>
      <c r="C274" s="34" t="s">
        <v>5</v>
      </c>
      <c r="D274" s="33">
        <v>10</v>
      </c>
      <c r="E274" s="33">
        <v>10</v>
      </c>
      <c r="F274" s="33">
        <v>2</v>
      </c>
      <c r="G274" s="6"/>
      <c r="H274" s="6"/>
      <c r="I274" s="6" t="s">
        <v>162</v>
      </c>
      <c r="J274" s="6"/>
      <c r="K274" s="6"/>
      <c r="L274" s="6"/>
      <c r="M274" s="6"/>
      <c r="N274" s="6"/>
      <c r="O274" s="6"/>
      <c r="P274" s="6"/>
      <c r="Q274" s="6"/>
      <c r="R274" s="6"/>
      <c r="S274" s="6">
        <v>2</v>
      </c>
    </row>
    <row r="275" spans="1:19" ht="14.25" customHeight="1">
      <c r="A275" s="41"/>
      <c r="B275" s="34"/>
      <c r="C275" s="34"/>
      <c r="D275" s="33"/>
      <c r="E275" s="33"/>
      <c r="F275" s="33"/>
      <c r="G275" s="5"/>
      <c r="H275" s="5"/>
      <c r="I275" s="5">
        <v>10</v>
      </c>
      <c r="J275" s="5"/>
      <c r="K275" s="5"/>
      <c r="L275" s="5"/>
      <c r="M275" s="5"/>
      <c r="N275" s="5"/>
      <c r="O275" s="5"/>
      <c r="P275" s="5"/>
      <c r="Q275" s="5"/>
      <c r="R275" s="5"/>
      <c r="S275" s="5">
        <v>10</v>
      </c>
    </row>
    <row r="276" spans="1:19" ht="14.25" customHeight="1">
      <c r="A276" s="41"/>
      <c r="B276" s="34"/>
      <c r="C276" s="34" t="s">
        <v>15</v>
      </c>
      <c r="D276" s="33">
        <v>15</v>
      </c>
      <c r="E276" s="33">
        <v>15</v>
      </c>
      <c r="F276" s="33">
        <v>3</v>
      </c>
      <c r="G276" s="6"/>
      <c r="H276" s="6"/>
      <c r="I276" s="6"/>
      <c r="J276" s="6" t="s">
        <v>218</v>
      </c>
      <c r="K276" s="6"/>
      <c r="L276" s="6"/>
      <c r="M276" s="6"/>
      <c r="N276" s="6"/>
      <c r="O276" s="6"/>
      <c r="P276" s="6"/>
      <c r="Q276" s="6"/>
      <c r="R276" s="6"/>
      <c r="S276" s="6">
        <v>3</v>
      </c>
    </row>
    <row r="277" spans="1:19" ht="14.25" customHeight="1">
      <c r="A277" s="41"/>
      <c r="B277" s="34"/>
      <c r="C277" s="34"/>
      <c r="D277" s="33"/>
      <c r="E277" s="33"/>
      <c r="F277" s="33"/>
      <c r="G277" s="5"/>
      <c r="H277" s="5"/>
      <c r="I277" s="5"/>
      <c r="J277" s="5">
        <v>15</v>
      </c>
      <c r="K277" s="5"/>
      <c r="L277" s="5"/>
      <c r="M277" s="5"/>
      <c r="N277" s="5"/>
      <c r="O277" s="5"/>
      <c r="P277" s="5"/>
      <c r="Q277" s="5"/>
      <c r="R277" s="5"/>
      <c r="S277" s="5">
        <v>15</v>
      </c>
    </row>
    <row r="278" spans="1:19" ht="14.25" customHeight="1">
      <c r="A278" s="41"/>
      <c r="B278" s="34"/>
      <c r="C278" s="34" t="s">
        <v>6</v>
      </c>
      <c r="D278" s="33">
        <v>4</v>
      </c>
      <c r="E278" s="33">
        <v>4</v>
      </c>
      <c r="F278" s="33">
        <v>1</v>
      </c>
      <c r="G278" s="6"/>
      <c r="H278" s="6"/>
      <c r="I278" s="6"/>
      <c r="J278" s="6" t="s">
        <v>144</v>
      </c>
      <c r="K278" s="6"/>
      <c r="L278" s="6"/>
      <c r="M278" s="6"/>
      <c r="N278" s="6"/>
      <c r="O278" s="6"/>
      <c r="P278" s="6"/>
      <c r="Q278" s="6"/>
      <c r="R278" s="6"/>
      <c r="S278" s="6">
        <v>1</v>
      </c>
    </row>
    <row r="279" spans="1:19" ht="14.25" customHeight="1">
      <c r="A279" s="41"/>
      <c r="B279" s="34"/>
      <c r="C279" s="34"/>
      <c r="D279" s="33"/>
      <c r="E279" s="33"/>
      <c r="F279" s="33"/>
      <c r="G279" s="5"/>
      <c r="H279" s="5"/>
      <c r="I279" s="5"/>
      <c r="J279" s="5">
        <v>4</v>
      </c>
      <c r="K279" s="5"/>
      <c r="L279" s="5"/>
      <c r="M279" s="5"/>
      <c r="N279" s="5"/>
      <c r="O279" s="5"/>
      <c r="P279" s="5"/>
      <c r="Q279" s="5"/>
      <c r="R279" s="5"/>
      <c r="S279" s="5">
        <v>4</v>
      </c>
    </row>
    <row r="280" spans="1:19" ht="14.25" customHeight="1">
      <c r="A280" s="41"/>
      <c r="B280" s="34"/>
      <c r="C280" s="34" t="s">
        <v>7</v>
      </c>
      <c r="D280" s="33">
        <v>13</v>
      </c>
      <c r="E280" s="33">
        <v>13</v>
      </c>
      <c r="F280" s="33">
        <v>1</v>
      </c>
      <c r="G280" s="6"/>
      <c r="H280" s="6"/>
      <c r="I280" s="6"/>
      <c r="J280" s="6" t="s">
        <v>144</v>
      </c>
      <c r="K280" s="6"/>
      <c r="L280" s="6"/>
      <c r="M280" s="6"/>
      <c r="N280" s="6"/>
      <c r="O280" s="6"/>
      <c r="P280" s="6"/>
      <c r="Q280" s="6"/>
      <c r="R280" s="6"/>
      <c r="S280" s="6">
        <v>1</v>
      </c>
    </row>
    <row r="281" spans="1:19" ht="14.25" customHeight="1">
      <c r="A281" s="41"/>
      <c r="B281" s="34"/>
      <c r="C281" s="34"/>
      <c r="D281" s="33"/>
      <c r="E281" s="33"/>
      <c r="F281" s="33"/>
      <c r="G281" s="5"/>
      <c r="H281" s="5"/>
      <c r="I281" s="5"/>
      <c r="J281" s="5">
        <v>13</v>
      </c>
      <c r="K281" s="5"/>
      <c r="L281" s="5"/>
      <c r="M281" s="5"/>
      <c r="N281" s="5"/>
      <c r="O281" s="5"/>
      <c r="P281" s="5"/>
      <c r="Q281" s="5"/>
      <c r="R281" s="5"/>
      <c r="S281" s="5">
        <v>13</v>
      </c>
    </row>
    <row r="282" spans="1:19" ht="45">
      <c r="A282" s="41"/>
      <c r="B282" s="34"/>
      <c r="C282" s="2" t="s">
        <v>14</v>
      </c>
      <c r="D282" s="3">
        <v>4</v>
      </c>
      <c r="E282" s="11" t="s">
        <v>270</v>
      </c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 ht="15">
      <c r="A283" s="41"/>
      <c r="B283" s="27" t="s">
        <v>271</v>
      </c>
      <c r="C283" s="12" t="s">
        <v>222</v>
      </c>
      <c r="D283" s="29">
        <f>SUM(D274:D282)</f>
        <v>46</v>
      </c>
      <c r="E283" s="29">
        <v>42</v>
      </c>
      <c r="F283" s="29">
        <v>7</v>
      </c>
      <c r="G283" s="7"/>
      <c r="H283" s="7"/>
      <c r="I283" s="7">
        <v>2</v>
      </c>
      <c r="J283" s="7">
        <v>5</v>
      </c>
      <c r="K283" s="7"/>
      <c r="L283" s="7"/>
      <c r="M283" s="7"/>
      <c r="N283" s="7"/>
      <c r="O283" s="7"/>
      <c r="P283" s="7"/>
      <c r="Q283" s="7"/>
      <c r="R283" s="7"/>
      <c r="S283" s="7">
        <v>7</v>
      </c>
    </row>
    <row r="284" spans="1:19" ht="15">
      <c r="A284" s="41"/>
      <c r="B284" s="28"/>
      <c r="C284" s="8" t="s">
        <v>223</v>
      </c>
      <c r="D284" s="30"/>
      <c r="E284" s="30"/>
      <c r="F284" s="30"/>
      <c r="G284" s="9"/>
      <c r="H284" s="9"/>
      <c r="I284" s="9">
        <v>10</v>
      </c>
      <c r="J284" s="9">
        <v>32</v>
      </c>
      <c r="K284" s="9"/>
      <c r="L284" s="9"/>
      <c r="M284" s="9"/>
      <c r="N284" s="9"/>
      <c r="O284" s="9"/>
      <c r="P284" s="9"/>
      <c r="Q284" s="9"/>
      <c r="R284" s="9"/>
      <c r="S284" s="9">
        <v>42</v>
      </c>
    </row>
    <row r="285" spans="1:19" ht="15">
      <c r="A285" s="41"/>
      <c r="B285" s="34" t="s">
        <v>272</v>
      </c>
      <c r="C285" s="34" t="s">
        <v>5</v>
      </c>
      <c r="D285" s="33">
        <v>24</v>
      </c>
      <c r="E285" s="33">
        <v>24</v>
      </c>
      <c r="F285" s="33">
        <v>7</v>
      </c>
      <c r="G285" s="6" t="s">
        <v>273</v>
      </c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>
        <v>7</v>
      </c>
    </row>
    <row r="286" spans="1:19" ht="15">
      <c r="A286" s="41"/>
      <c r="B286" s="34"/>
      <c r="C286" s="34"/>
      <c r="D286" s="33"/>
      <c r="E286" s="33"/>
      <c r="F286" s="33"/>
      <c r="G286" s="5">
        <v>24</v>
      </c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>
        <v>24</v>
      </c>
    </row>
    <row r="287" spans="1:19" ht="15">
      <c r="A287" s="41"/>
      <c r="B287" s="34"/>
      <c r="C287" s="34" t="s">
        <v>15</v>
      </c>
      <c r="D287" s="33">
        <v>12</v>
      </c>
      <c r="E287" s="33">
        <v>12</v>
      </c>
      <c r="F287" s="33">
        <v>1</v>
      </c>
      <c r="G287" s="6"/>
      <c r="H287" s="6"/>
      <c r="I287" s="6" t="s">
        <v>266</v>
      </c>
      <c r="J287" s="6"/>
      <c r="K287" s="6"/>
      <c r="L287" s="6"/>
      <c r="M287" s="6"/>
      <c r="N287" s="6"/>
      <c r="O287" s="6"/>
      <c r="P287" s="6"/>
      <c r="Q287" s="6"/>
      <c r="R287" s="6"/>
      <c r="S287" s="6">
        <v>1</v>
      </c>
    </row>
    <row r="288" spans="1:19" ht="15">
      <c r="A288" s="41"/>
      <c r="B288" s="34"/>
      <c r="C288" s="34"/>
      <c r="D288" s="33"/>
      <c r="E288" s="33"/>
      <c r="F288" s="33"/>
      <c r="G288" s="5"/>
      <c r="H288" s="5"/>
      <c r="I288" s="5">
        <v>12</v>
      </c>
      <c r="J288" s="5"/>
      <c r="K288" s="5"/>
      <c r="L288" s="5"/>
      <c r="M288" s="5"/>
      <c r="N288" s="5"/>
      <c r="O288" s="5"/>
      <c r="P288" s="5"/>
      <c r="Q288" s="5"/>
      <c r="R288" s="5"/>
      <c r="S288" s="5">
        <v>12</v>
      </c>
    </row>
    <row r="289" spans="1:19" ht="45">
      <c r="A289" s="41"/>
      <c r="B289" s="34"/>
      <c r="C289" s="2" t="s">
        <v>7</v>
      </c>
      <c r="D289" s="3">
        <v>3</v>
      </c>
      <c r="E289" s="11" t="s">
        <v>274</v>
      </c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 ht="15">
      <c r="A290" s="41"/>
      <c r="B290" s="27" t="s">
        <v>275</v>
      </c>
      <c r="C290" s="12" t="s">
        <v>188</v>
      </c>
      <c r="D290" s="29">
        <f>SUM(D285:D289)</f>
        <v>39</v>
      </c>
      <c r="E290" s="29">
        <v>36</v>
      </c>
      <c r="F290" s="12">
        <v>8</v>
      </c>
      <c r="G290" s="7">
        <v>7</v>
      </c>
      <c r="H290" s="7"/>
      <c r="I290" s="7">
        <v>1</v>
      </c>
      <c r="J290" s="7"/>
      <c r="K290" s="7"/>
      <c r="L290" s="7"/>
      <c r="M290" s="7"/>
      <c r="N290" s="7"/>
      <c r="O290" s="7"/>
      <c r="P290" s="7"/>
      <c r="Q290" s="7"/>
      <c r="R290" s="7"/>
      <c r="S290" s="7">
        <v>8</v>
      </c>
    </row>
    <row r="291" spans="1:19" ht="15">
      <c r="A291" s="41"/>
      <c r="B291" s="28"/>
      <c r="C291" s="8" t="s">
        <v>189</v>
      </c>
      <c r="D291" s="30"/>
      <c r="E291" s="30"/>
      <c r="F291" s="13"/>
      <c r="G291" s="9">
        <v>24</v>
      </c>
      <c r="H291" s="9"/>
      <c r="I291" s="9">
        <v>12</v>
      </c>
      <c r="J291" s="9"/>
      <c r="K291" s="9"/>
      <c r="L291" s="9"/>
      <c r="M291" s="9"/>
      <c r="N291" s="9"/>
      <c r="O291" s="9"/>
      <c r="P291" s="9"/>
      <c r="Q291" s="9"/>
      <c r="R291" s="9"/>
      <c r="S291" s="9">
        <v>36</v>
      </c>
    </row>
    <row r="292" spans="1:19" ht="15">
      <c r="A292" s="41"/>
      <c r="B292" s="34" t="s">
        <v>276</v>
      </c>
      <c r="C292" s="34" t="s">
        <v>5</v>
      </c>
      <c r="D292" s="33">
        <v>10</v>
      </c>
      <c r="E292" s="33">
        <v>10</v>
      </c>
      <c r="F292" s="33">
        <v>1</v>
      </c>
      <c r="G292" s="6" t="s">
        <v>266</v>
      </c>
      <c r="H292" s="6"/>
      <c r="I292" s="6"/>
      <c r="J292" s="6"/>
      <c r="K292" s="6"/>
      <c r="L292" s="4"/>
      <c r="M292" s="6"/>
      <c r="N292" s="6"/>
      <c r="O292" s="6"/>
      <c r="P292" s="6"/>
      <c r="Q292" s="6"/>
      <c r="R292" s="6"/>
      <c r="S292" s="6">
        <v>1</v>
      </c>
    </row>
    <row r="293" spans="1:19" ht="15">
      <c r="A293" s="41"/>
      <c r="B293" s="34"/>
      <c r="C293" s="34"/>
      <c r="D293" s="33"/>
      <c r="E293" s="33"/>
      <c r="F293" s="33"/>
      <c r="G293" s="5">
        <v>10</v>
      </c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>
        <v>10</v>
      </c>
    </row>
    <row r="294" spans="1:19" ht="15">
      <c r="A294" s="41"/>
      <c r="B294" s="34"/>
      <c r="C294" s="34" t="s">
        <v>15</v>
      </c>
      <c r="D294" s="33">
        <v>1</v>
      </c>
      <c r="E294" s="33">
        <v>1</v>
      </c>
      <c r="F294" s="33">
        <v>1</v>
      </c>
      <c r="G294" s="6"/>
      <c r="H294" s="6"/>
      <c r="I294" s="6"/>
      <c r="J294" s="6" t="s">
        <v>266</v>
      </c>
      <c r="K294" s="6"/>
      <c r="L294" s="6"/>
      <c r="M294" s="6"/>
      <c r="N294" s="6"/>
      <c r="O294" s="6"/>
      <c r="P294" s="6"/>
      <c r="Q294" s="6"/>
      <c r="R294" s="6"/>
      <c r="S294" s="6">
        <v>1</v>
      </c>
    </row>
    <row r="295" spans="1:19" ht="15">
      <c r="A295" s="41"/>
      <c r="B295" s="34"/>
      <c r="C295" s="34"/>
      <c r="D295" s="33"/>
      <c r="E295" s="33"/>
      <c r="F295" s="33"/>
      <c r="G295" s="5"/>
      <c r="H295" s="5"/>
      <c r="I295" s="5"/>
      <c r="J295" s="5">
        <v>1</v>
      </c>
      <c r="K295" s="5"/>
      <c r="L295" s="5"/>
      <c r="M295" s="5"/>
      <c r="N295" s="5"/>
      <c r="O295" s="5"/>
      <c r="P295" s="5"/>
      <c r="Q295" s="5"/>
      <c r="R295" s="5"/>
      <c r="S295" s="5">
        <v>1</v>
      </c>
    </row>
    <row r="296" spans="1:19" ht="15">
      <c r="A296" s="41"/>
      <c r="B296" s="34"/>
      <c r="C296" s="34" t="s">
        <v>8</v>
      </c>
      <c r="D296" s="33">
        <v>4</v>
      </c>
      <c r="E296" s="33">
        <v>4</v>
      </c>
      <c r="F296" s="33">
        <v>1</v>
      </c>
      <c r="G296" s="6"/>
      <c r="H296" s="6"/>
      <c r="I296" s="6"/>
      <c r="J296" s="6" t="s">
        <v>193</v>
      </c>
      <c r="K296" s="6"/>
      <c r="L296" s="6"/>
      <c r="M296" s="6"/>
      <c r="N296" s="6"/>
      <c r="O296" s="6"/>
      <c r="P296" s="6"/>
      <c r="Q296" s="6"/>
      <c r="R296" s="6"/>
      <c r="S296" s="6">
        <v>1</v>
      </c>
    </row>
    <row r="297" spans="1:19" ht="15">
      <c r="A297" s="41"/>
      <c r="B297" s="34"/>
      <c r="C297" s="34"/>
      <c r="D297" s="33"/>
      <c r="E297" s="33"/>
      <c r="F297" s="33"/>
      <c r="G297" s="5"/>
      <c r="H297" s="5"/>
      <c r="I297" s="5"/>
      <c r="J297" s="5">
        <v>4</v>
      </c>
      <c r="K297" s="5"/>
      <c r="L297" s="5"/>
      <c r="M297" s="5"/>
      <c r="N297" s="5"/>
      <c r="O297" s="5"/>
      <c r="P297" s="5"/>
      <c r="Q297" s="5"/>
      <c r="R297" s="5"/>
      <c r="S297" s="5">
        <v>4</v>
      </c>
    </row>
    <row r="298" spans="1:19" ht="15">
      <c r="A298" s="41"/>
      <c r="B298" s="27" t="s">
        <v>277</v>
      </c>
      <c r="C298" s="12" t="s">
        <v>157</v>
      </c>
      <c r="D298" s="29">
        <v>15</v>
      </c>
      <c r="E298" s="29">
        <v>15</v>
      </c>
      <c r="F298" s="29">
        <v>3</v>
      </c>
      <c r="G298" s="7">
        <v>1</v>
      </c>
      <c r="H298" s="7"/>
      <c r="I298" s="7"/>
      <c r="J298" s="7">
        <v>2</v>
      </c>
      <c r="K298" s="7"/>
      <c r="L298" s="7"/>
      <c r="M298" s="7"/>
      <c r="N298" s="7"/>
      <c r="O298" s="7"/>
      <c r="P298" s="7"/>
      <c r="Q298" s="7"/>
      <c r="R298" s="7"/>
      <c r="S298" s="7">
        <v>3</v>
      </c>
    </row>
    <row r="299" spans="1:19" ht="15">
      <c r="A299" s="41"/>
      <c r="B299" s="28"/>
      <c r="C299" s="8" t="s">
        <v>158</v>
      </c>
      <c r="D299" s="30"/>
      <c r="E299" s="30"/>
      <c r="F299" s="30"/>
      <c r="G299" s="9">
        <v>10</v>
      </c>
      <c r="H299" s="9"/>
      <c r="I299" s="9"/>
      <c r="J299" s="9">
        <v>5</v>
      </c>
      <c r="K299" s="9"/>
      <c r="L299" s="9"/>
      <c r="M299" s="9"/>
      <c r="N299" s="9"/>
      <c r="O299" s="9"/>
      <c r="P299" s="9"/>
      <c r="Q299" s="9"/>
      <c r="R299" s="9"/>
      <c r="S299" s="9">
        <v>15</v>
      </c>
    </row>
    <row r="300" spans="1:19" ht="15">
      <c r="A300" s="41"/>
      <c r="B300" s="34" t="s">
        <v>278</v>
      </c>
      <c r="C300" s="34" t="s">
        <v>5</v>
      </c>
      <c r="D300" s="33">
        <v>39</v>
      </c>
      <c r="E300" s="33">
        <v>39</v>
      </c>
      <c r="F300" s="33">
        <v>11</v>
      </c>
      <c r="G300" s="6" t="s">
        <v>101</v>
      </c>
      <c r="H300" s="6"/>
      <c r="I300" s="6"/>
      <c r="J300" s="6" t="s">
        <v>102</v>
      </c>
      <c r="K300" s="6"/>
      <c r="L300" s="6"/>
      <c r="M300" s="6" t="s">
        <v>103</v>
      </c>
      <c r="N300" s="6"/>
      <c r="O300" s="6"/>
      <c r="P300" s="6"/>
      <c r="Q300" s="6"/>
      <c r="R300" s="6"/>
      <c r="S300" s="6">
        <v>11</v>
      </c>
    </row>
    <row r="301" spans="1:19" ht="15">
      <c r="A301" s="41"/>
      <c r="B301" s="34"/>
      <c r="C301" s="34"/>
      <c r="D301" s="33"/>
      <c r="E301" s="33"/>
      <c r="F301" s="33"/>
      <c r="G301" s="5">
        <v>28</v>
      </c>
      <c r="H301" s="5"/>
      <c r="I301" s="5"/>
      <c r="J301" s="5">
        <v>4</v>
      </c>
      <c r="K301" s="5"/>
      <c r="L301" s="5"/>
      <c r="M301" s="5">
        <v>7</v>
      </c>
      <c r="N301" s="5"/>
      <c r="O301" s="5"/>
      <c r="P301" s="5"/>
      <c r="Q301" s="5"/>
      <c r="R301" s="5"/>
      <c r="S301" s="5">
        <v>39</v>
      </c>
    </row>
    <row r="302" spans="1:19" ht="15">
      <c r="A302" s="41"/>
      <c r="B302" s="34"/>
      <c r="C302" s="34" t="s">
        <v>15</v>
      </c>
      <c r="D302" s="33">
        <v>25</v>
      </c>
      <c r="E302" s="33">
        <v>25</v>
      </c>
      <c r="F302" s="33">
        <v>4</v>
      </c>
      <c r="G302" s="6"/>
      <c r="H302" s="6"/>
      <c r="I302" s="6" t="s">
        <v>279</v>
      </c>
      <c r="J302" s="6" t="s">
        <v>104</v>
      </c>
      <c r="K302" s="6"/>
      <c r="L302" s="6"/>
      <c r="M302" s="6"/>
      <c r="N302" s="6"/>
      <c r="O302" s="6"/>
      <c r="P302" s="6"/>
      <c r="Q302" s="6"/>
      <c r="R302" s="6"/>
      <c r="S302" s="6">
        <v>4</v>
      </c>
    </row>
    <row r="303" spans="1:19" ht="15">
      <c r="A303" s="41"/>
      <c r="B303" s="34"/>
      <c r="C303" s="34"/>
      <c r="D303" s="33"/>
      <c r="E303" s="33"/>
      <c r="F303" s="33"/>
      <c r="G303" s="5"/>
      <c r="H303" s="5"/>
      <c r="I303" s="5">
        <v>6</v>
      </c>
      <c r="J303" s="5">
        <v>19</v>
      </c>
      <c r="K303" s="5"/>
      <c r="L303" s="5"/>
      <c r="M303" s="5"/>
      <c r="N303" s="5"/>
      <c r="O303" s="5"/>
      <c r="P303" s="5"/>
      <c r="Q303" s="5"/>
      <c r="R303" s="5"/>
      <c r="S303" s="5">
        <v>25</v>
      </c>
    </row>
    <row r="304" spans="1:19" ht="15">
      <c r="A304" s="41"/>
      <c r="B304" s="34"/>
      <c r="C304" s="34" t="s">
        <v>8</v>
      </c>
      <c r="D304" s="33">
        <v>6</v>
      </c>
      <c r="E304" s="33">
        <v>6</v>
      </c>
      <c r="F304" s="33">
        <v>3</v>
      </c>
      <c r="G304" s="6" t="s">
        <v>50</v>
      </c>
      <c r="H304" s="6"/>
      <c r="I304" s="6"/>
      <c r="J304" s="6" t="s">
        <v>52</v>
      </c>
      <c r="K304" s="6"/>
      <c r="L304" s="6"/>
      <c r="M304" s="6"/>
      <c r="N304" s="6"/>
      <c r="O304" s="6"/>
      <c r="P304" s="6"/>
      <c r="Q304" s="6"/>
      <c r="R304" s="6"/>
      <c r="S304" s="6">
        <v>3</v>
      </c>
    </row>
    <row r="305" spans="1:19" ht="15">
      <c r="A305" s="41"/>
      <c r="B305" s="34"/>
      <c r="C305" s="34"/>
      <c r="D305" s="33"/>
      <c r="E305" s="33"/>
      <c r="F305" s="33"/>
      <c r="G305" s="5">
        <v>2</v>
      </c>
      <c r="H305" s="5"/>
      <c r="I305" s="5"/>
      <c r="J305" s="5">
        <v>4</v>
      </c>
      <c r="K305" s="5"/>
      <c r="L305" s="5"/>
      <c r="M305" s="5"/>
      <c r="N305" s="5"/>
      <c r="O305" s="5"/>
      <c r="P305" s="5"/>
      <c r="Q305" s="5"/>
      <c r="R305" s="5"/>
      <c r="S305" s="5">
        <v>6</v>
      </c>
    </row>
    <row r="306" spans="1:19" ht="15">
      <c r="A306" s="41"/>
      <c r="B306" s="34"/>
      <c r="C306" s="34" t="s">
        <v>7</v>
      </c>
      <c r="D306" s="33">
        <v>15</v>
      </c>
      <c r="E306" s="33">
        <v>15</v>
      </c>
      <c r="F306" s="33">
        <v>3</v>
      </c>
      <c r="G306" s="6" t="s">
        <v>50</v>
      </c>
      <c r="H306" s="6"/>
      <c r="I306" s="6"/>
      <c r="J306" s="6" t="s">
        <v>52</v>
      </c>
      <c r="K306" s="6"/>
      <c r="L306" s="6"/>
      <c r="M306" s="6"/>
      <c r="N306" s="6"/>
      <c r="O306" s="6"/>
      <c r="P306" s="6"/>
      <c r="Q306" s="6"/>
      <c r="R306" s="6"/>
      <c r="S306" s="6">
        <v>3</v>
      </c>
    </row>
    <row r="307" spans="1:19" ht="15">
      <c r="A307" s="41"/>
      <c r="B307" s="34"/>
      <c r="C307" s="34"/>
      <c r="D307" s="33"/>
      <c r="E307" s="33"/>
      <c r="F307" s="33"/>
      <c r="G307" s="5">
        <v>5</v>
      </c>
      <c r="H307" s="5"/>
      <c r="I307" s="5"/>
      <c r="J307" s="5">
        <v>10</v>
      </c>
      <c r="K307" s="5"/>
      <c r="L307" s="5"/>
      <c r="M307" s="5"/>
      <c r="N307" s="5"/>
      <c r="O307" s="5"/>
      <c r="P307" s="5"/>
      <c r="Q307" s="5"/>
      <c r="R307" s="5"/>
      <c r="S307" s="5">
        <v>15</v>
      </c>
    </row>
    <row r="308" spans="1:19" ht="22.5" customHeight="1">
      <c r="A308" s="41"/>
      <c r="B308" s="34"/>
      <c r="C308" s="2" t="s">
        <v>6</v>
      </c>
      <c r="D308" s="3">
        <v>4</v>
      </c>
      <c r="E308" s="26" t="s">
        <v>280</v>
      </c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 ht="22.5" customHeight="1">
      <c r="A309" s="41"/>
      <c r="B309" s="34"/>
      <c r="C309" s="2" t="s">
        <v>12</v>
      </c>
      <c r="D309" s="3">
        <v>2</v>
      </c>
      <c r="E309" s="26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 ht="15">
      <c r="A310" s="41"/>
      <c r="B310" s="27" t="s">
        <v>281</v>
      </c>
      <c r="C310" s="12" t="s">
        <v>222</v>
      </c>
      <c r="D310" s="29">
        <f>SUM(D300:D309)</f>
        <v>91</v>
      </c>
      <c r="E310" s="29">
        <v>85</v>
      </c>
      <c r="F310" s="27">
        <v>21</v>
      </c>
      <c r="G310" s="7">
        <v>10</v>
      </c>
      <c r="H310" s="7"/>
      <c r="I310" s="7">
        <v>1</v>
      </c>
      <c r="J310" s="7">
        <v>8</v>
      </c>
      <c r="K310" s="7"/>
      <c r="L310" s="7"/>
      <c r="M310" s="7">
        <v>2</v>
      </c>
      <c r="N310" s="7"/>
      <c r="O310" s="7"/>
      <c r="P310" s="7"/>
      <c r="Q310" s="7"/>
      <c r="R310" s="7"/>
      <c r="S310" s="7">
        <v>21</v>
      </c>
    </row>
    <row r="311" spans="1:19" ht="15">
      <c r="A311" s="41"/>
      <c r="B311" s="28"/>
      <c r="C311" s="8" t="s">
        <v>223</v>
      </c>
      <c r="D311" s="30"/>
      <c r="E311" s="30"/>
      <c r="F311" s="28"/>
      <c r="G311" s="9">
        <v>35</v>
      </c>
      <c r="H311" s="9"/>
      <c r="I311" s="9">
        <v>6</v>
      </c>
      <c r="J311" s="9">
        <v>37</v>
      </c>
      <c r="K311" s="9"/>
      <c r="L311" s="9"/>
      <c r="M311" s="9">
        <v>7</v>
      </c>
      <c r="N311" s="9"/>
      <c r="O311" s="9"/>
      <c r="P311" s="9"/>
      <c r="Q311" s="9"/>
      <c r="R311" s="9"/>
      <c r="S311" s="9">
        <v>85</v>
      </c>
    </row>
    <row r="312" spans="1:19" ht="15">
      <c r="A312" s="41"/>
      <c r="B312" s="34" t="s">
        <v>282</v>
      </c>
      <c r="C312" s="34" t="s">
        <v>5</v>
      </c>
      <c r="D312" s="33">
        <v>4192</v>
      </c>
      <c r="E312" s="33">
        <v>4192</v>
      </c>
      <c r="F312" s="33">
        <v>108</v>
      </c>
      <c r="G312" s="6" t="s">
        <v>283</v>
      </c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>
        <v>108</v>
      </c>
    </row>
    <row r="313" spans="1:19" ht="15">
      <c r="A313" s="41"/>
      <c r="B313" s="34"/>
      <c r="C313" s="34"/>
      <c r="D313" s="33"/>
      <c r="E313" s="33"/>
      <c r="F313" s="33"/>
      <c r="G313" s="5">
        <v>4192</v>
      </c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>
        <v>4192</v>
      </c>
    </row>
    <row r="314" spans="1:19" ht="15">
      <c r="A314" s="41"/>
      <c r="B314" s="34"/>
      <c r="C314" s="34" t="s">
        <v>15</v>
      </c>
      <c r="D314" s="33">
        <v>1119</v>
      </c>
      <c r="E314" s="33">
        <v>1119</v>
      </c>
      <c r="F314" s="33">
        <v>36</v>
      </c>
      <c r="G314" s="6" t="s">
        <v>105</v>
      </c>
      <c r="H314" s="6"/>
      <c r="I314" s="6"/>
      <c r="J314" s="6" t="s">
        <v>106</v>
      </c>
      <c r="K314" s="6"/>
      <c r="L314" s="6"/>
      <c r="M314" s="6"/>
      <c r="N314" s="6"/>
      <c r="O314" s="6"/>
      <c r="P314" s="6"/>
      <c r="Q314" s="6"/>
      <c r="R314" s="6"/>
      <c r="S314" s="6">
        <v>36</v>
      </c>
    </row>
    <row r="315" spans="1:19" ht="15">
      <c r="A315" s="41"/>
      <c r="B315" s="34"/>
      <c r="C315" s="34"/>
      <c r="D315" s="33"/>
      <c r="E315" s="33"/>
      <c r="F315" s="33"/>
      <c r="G315" s="5">
        <v>1088</v>
      </c>
      <c r="H315" s="5"/>
      <c r="I315" s="5"/>
      <c r="J315" s="5">
        <v>31</v>
      </c>
      <c r="K315" s="5"/>
      <c r="L315" s="5"/>
      <c r="M315" s="5"/>
      <c r="N315" s="5"/>
      <c r="O315" s="5"/>
      <c r="P315" s="5"/>
      <c r="Q315" s="5"/>
      <c r="R315" s="5"/>
      <c r="S315" s="5">
        <v>1119</v>
      </c>
    </row>
    <row r="316" spans="1:19" ht="15">
      <c r="A316" s="41"/>
      <c r="B316" s="34"/>
      <c r="C316" s="34" t="s">
        <v>11</v>
      </c>
      <c r="D316" s="33">
        <v>48</v>
      </c>
      <c r="E316" s="33">
        <v>48</v>
      </c>
      <c r="F316" s="33">
        <v>3</v>
      </c>
      <c r="G316" s="6" t="s">
        <v>284</v>
      </c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>
        <v>3</v>
      </c>
    </row>
    <row r="317" spans="1:19" ht="15">
      <c r="A317" s="41"/>
      <c r="B317" s="34"/>
      <c r="C317" s="34"/>
      <c r="D317" s="33"/>
      <c r="E317" s="33"/>
      <c r="F317" s="33"/>
      <c r="G317" s="5">
        <v>48</v>
      </c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>
        <v>48</v>
      </c>
    </row>
    <row r="318" spans="1:19" ht="15">
      <c r="A318" s="41"/>
      <c r="B318" s="34"/>
      <c r="C318" s="34" t="s">
        <v>10</v>
      </c>
      <c r="D318" s="33">
        <v>99</v>
      </c>
      <c r="E318" s="33">
        <v>99</v>
      </c>
      <c r="F318" s="33">
        <v>2</v>
      </c>
      <c r="G318" s="6" t="s">
        <v>194</v>
      </c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>
        <v>2</v>
      </c>
    </row>
    <row r="319" spans="1:19" ht="15">
      <c r="A319" s="41"/>
      <c r="B319" s="34"/>
      <c r="C319" s="34"/>
      <c r="D319" s="33"/>
      <c r="E319" s="33"/>
      <c r="F319" s="33"/>
      <c r="G319" s="5">
        <v>99</v>
      </c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>
        <v>99</v>
      </c>
    </row>
    <row r="320" spans="1:19" ht="15">
      <c r="A320" s="41"/>
      <c r="B320" s="34"/>
      <c r="C320" s="34" t="s">
        <v>7</v>
      </c>
      <c r="D320" s="33">
        <v>519</v>
      </c>
      <c r="E320" s="33">
        <v>519</v>
      </c>
      <c r="F320" s="33">
        <v>6</v>
      </c>
      <c r="G320" s="6" t="s">
        <v>285</v>
      </c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>
        <v>6</v>
      </c>
    </row>
    <row r="321" spans="1:19" ht="15">
      <c r="A321" s="41"/>
      <c r="B321" s="34"/>
      <c r="C321" s="34"/>
      <c r="D321" s="33"/>
      <c r="E321" s="33"/>
      <c r="F321" s="33"/>
      <c r="G321" s="5">
        <v>519</v>
      </c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>
        <v>519</v>
      </c>
    </row>
    <row r="322" spans="1:19" ht="20.25" customHeight="1">
      <c r="A322" s="41"/>
      <c r="B322" s="34"/>
      <c r="C322" s="2" t="s">
        <v>6</v>
      </c>
      <c r="D322" s="3">
        <v>8</v>
      </c>
      <c r="E322" s="26" t="s">
        <v>286</v>
      </c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 ht="20.25" customHeight="1">
      <c r="A323" s="41"/>
      <c r="B323" s="34"/>
      <c r="C323" s="2" t="s">
        <v>13</v>
      </c>
      <c r="D323" s="3">
        <v>10</v>
      </c>
      <c r="E323" s="26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 ht="20.25" customHeight="1">
      <c r="A324" s="41"/>
      <c r="B324" s="34"/>
      <c r="C324" s="2" t="s">
        <v>14</v>
      </c>
      <c r="D324" s="3">
        <v>23</v>
      </c>
      <c r="E324" s="26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 ht="15">
      <c r="A325" s="41"/>
      <c r="B325" s="27" t="s">
        <v>287</v>
      </c>
      <c r="C325" s="12" t="s">
        <v>157</v>
      </c>
      <c r="D325" s="29">
        <f>SUM(D312:D324)</f>
        <v>6018</v>
      </c>
      <c r="E325" s="29">
        <v>5977</v>
      </c>
      <c r="F325" s="27">
        <v>155</v>
      </c>
      <c r="G325" s="7">
        <v>154</v>
      </c>
      <c r="H325" s="7"/>
      <c r="I325" s="7"/>
      <c r="J325" s="7">
        <v>1</v>
      </c>
      <c r="K325" s="7"/>
      <c r="L325" s="7"/>
      <c r="M325" s="7"/>
      <c r="N325" s="7"/>
      <c r="O325" s="7"/>
      <c r="P325" s="7"/>
      <c r="Q325" s="7"/>
      <c r="R325" s="7"/>
      <c r="S325" s="7">
        <v>155</v>
      </c>
    </row>
    <row r="326" spans="1:19" ht="15">
      <c r="A326" s="41"/>
      <c r="B326" s="28"/>
      <c r="C326" s="8" t="s">
        <v>158</v>
      </c>
      <c r="D326" s="30"/>
      <c r="E326" s="30"/>
      <c r="F326" s="28"/>
      <c r="G326" s="9">
        <f>G313+G315+G317+G319+G321</f>
        <v>5946</v>
      </c>
      <c r="H326" s="9"/>
      <c r="I326" s="9"/>
      <c r="J326" s="9">
        <v>31</v>
      </c>
      <c r="K326" s="9"/>
      <c r="L326" s="9"/>
      <c r="M326" s="9"/>
      <c r="N326" s="9"/>
      <c r="O326" s="9"/>
      <c r="P326" s="9"/>
      <c r="Q326" s="9"/>
      <c r="R326" s="9"/>
      <c r="S326" s="9">
        <v>5977</v>
      </c>
    </row>
    <row r="327" spans="1:19" ht="15">
      <c r="A327" s="41"/>
      <c r="B327" s="34" t="s">
        <v>288</v>
      </c>
      <c r="C327" s="34" t="s">
        <v>6</v>
      </c>
      <c r="D327" s="33">
        <v>1</v>
      </c>
      <c r="E327" s="33">
        <v>1</v>
      </c>
      <c r="F327" s="27">
        <v>1</v>
      </c>
      <c r="G327" s="6"/>
      <c r="H327" s="6"/>
      <c r="I327" s="6" t="s">
        <v>144</v>
      </c>
      <c r="J327" s="6"/>
      <c r="K327" s="6"/>
      <c r="L327" s="6"/>
      <c r="M327" s="6"/>
      <c r="N327" s="6"/>
      <c r="O327" s="6"/>
      <c r="P327" s="6"/>
      <c r="Q327" s="6"/>
      <c r="R327" s="6"/>
      <c r="S327" s="6">
        <v>1</v>
      </c>
    </row>
    <row r="328" spans="1:19" ht="15">
      <c r="A328" s="41"/>
      <c r="B328" s="34"/>
      <c r="C328" s="34"/>
      <c r="D328" s="33"/>
      <c r="E328" s="33"/>
      <c r="F328" s="28"/>
      <c r="G328" s="5"/>
      <c r="H328" s="5"/>
      <c r="I328" s="5">
        <v>1</v>
      </c>
      <c r="J328" s="5"/>
      <c r="K328" s="5"/>
      <c r="L328" s="5"/>
      <c r="M328" s="5"/>
      <c r="N328" s="5"/>
      <c r="O328" s="5"/>
      <c r="P328" s="5"/>
      <c r="Q328" s="5"/>
      <c r="R328" s="5"/>
      <c r="S328" s="5">
        <v>1</v>
      </c>
    </row>
    <row r="329" spans="1:19" ht="15">
      <c r="A329" s="41"/>
      <c r="B329" s="27" t="s">
        <v>289</v>
      </c>
      <c r="C329" s="12" t="s">
        <v>222</v>
      </c>
      <c r="D329" s="29">
        <v>1</v>
      </c>
      <c r="E329" s="29">
        <v>1</v>
      </c>
      <c r="F329" s="27">
        <v>1</v>
      </c>
      <c r="G329" s="7"/>
      <c r="H329" s="7"/>
      <c r="I329" s="7">
        <v>1</v>
      </c>
      <c r="J329" s="7"/>
      <c r="K329" s="7"/>
      <c r="L329" s="7"/>
      <c r="M329" s="7"/>
      <c r="N329" s="7"/>
      <c r="O329" s="7"/>
      <c r="P329" s="7"/>
      <c r="Q329" s="7"/>
      <c r="R329" s="7"/>
      <c r="S329" s="7">
        <v>1</v>
      </c>
    </row>
    <row r="330" spans="1:19" ht="15">
      <c r="A330" s="41"/>
      <c r="B330" s="28"/>
      <c r="C330" s="8" t="s">
        <v>223</v>
      </c>
      <c r="D330" s="30"/>
      <c r="E330" s="30"/>
      <c r="F330" s="28"/>
      <c r="G330" s="9"/>
      <c r="H330" s="9"/>
      <c r="I330" s="9">
        <v>1</v>
      </c>
      <c r="J330" s="9"/>
      <c r="K330" s="9"/>
      <c r="L330" s="9"/>
      <c r="M330" s="9"/>
      <c r="N330" s="9"/>
      <c r="O330" s="9"/>
      <c r="P330" s="9"/>
      <c r="Q330" s="9"/>
      <c r="R330" s="9"/>
      <c r="S330" s="9">
        <v>1</v>
      </c>
    </row>
    <row r="331" spans="1:19" ht="15">
      <c r="A331" s="41"/>
      <c r="B331" s="31" t="s">
        <v>315</v>
      </c>
      <c r="C331" s="12" t="s">
        <v>222</v>
      </c>
      <c r="D331" s="29">
        <v>6267</v>
      </c>
      <c r="E331" s="29">
        <v>6200</v>
      </c>
      <c r="F331" s="53">
        <v>204</v>
      </c>
      <c r="G331" s="1">
        <f aca="true" t="shared" si="14" ref="G331:J332">SUM(G272,G283,G290,G298,G310,G325,G329)</f>
        <v>177</v>
      </c>
      <c r="H331" s="1">
        <f t="shared" si="14"/>
        <v>2</v>
      </c>
      <c r="I331" s="1">
        <f t="shared" si="14"/>
        <v>6</v>
      </c>
      <c r="J331" s="1">
        <f t="shared" si="14"/>
        <v>17</v>
      </c>
      <c r="K331" s="1"/>
      <c r="L331" s="1"/>
      <c r="M331" s="1">
        <f>SUM(M272,M283,M290,M298,M310,M325,M329)</f>
        <v>2</v>
      </c>
      <c r="N331" s="1"/>
      <c r="O331" s="1"/>
      <c r="P331" s="1"/>
      <c r="Q331" s="1"/>
      <c r="R331" s="1"/>
      <c r="S331" s="10">
        <f>SUM(S272,S283,S290,S298,S310,S325,S329)</f>
        <v>204</v>
      </c>
    </row>
    <row r="332" spans="1:19" ht="15">
      <c r="A332" s="46"/>
      <c r="B332" s="32"/>
      <c r="C332" s="8" t="s">
        <v>223</v>
      </c>
      <c r="D332" s="30"/>
      <c r="E332" s="30"/>
      <c r="F332" s="54"/>
      <c r="G332" s="5">
        <f t="shared" si="14"/>
        <v>6043</v>
      </c>
      <c r="H332" s="5">
        <f t="shared" si="14"/>
        <v>6</v>
      </c>
      <c r="I332" s="5">
        <f t="shared" si="14"/>
        <v>36</v>
      </c>
      <c r="J332" s="5">
        <f t="shared" si="14"/>
        <v>108</v>
      </c>
      <c r="K332" s="5"/>
      <c r="L332" s="5"/>
      <c r="M332" s="5">
        <f>SUM(M273,M284,M291,M299,M311,M326,M330)</f>
        <v>7</v>
      </c>
      <c r="N332" s="5"/>
      <c r="O332" s="5"/>
      <c r="P332" s="5"/>
      <c r="Q332" s="5"/>
      <c r="R332" s="5"/>
      <c r="S332" s="5">
        <f>SUM(S273,S284,S291,S299,S311,S326,S330)</f>
        <v>6200</v>
      </c>
    </row>
    <row r="333" spans="1:19" ht="15">
      <c r="A333" s="48" t="s">
        <v>314</v>
      </c>
      <c r="B333" s="27" t="s">
        <v>290</v>
      </c>
      <c r="C333" s="27" t="s">
        <v>5</v>
      </c>
      <c r="D333" s="29">
        <v>544</v>
      </c>
      <c r="E333" s="29">
        <v>544</v>
      </c>
      <c r="F333" s="27">
        <v>36</v>
      </c>
      <c r="G333" s="7" t="s">
        <v>107</v>
      </c>
      <c r="H333" s="7" t="s">
        <v>108</v>
      </c>
      <c r="I333" s="7" t="s">
        <v>109</v>
      </c>
      <c r="J333" s="7"/>
      <c r="K333" s="7"/>
      <c r="L333" s="7"/>
      <c r="M333" s="7"/>
      <c r="N333" s="7"/>
      <c r="O333" s="7"/>
      <c r="P333" s="7"/>
      <c r="Q333" s="7"/>
      <c r="R333" s="7"/>
      <c r="S333" s="7">
        <v>36</v>
      </c>
    </row>
    <row r="334" spans="1:19" ht="15">
      <c r="A334" s="35"/>
      <c r="B334" s="34"/>
      <c r="C334" s="34"/>
      <c r="D334" s="33"/>
      <c r="E334" s="33"/>
      <c r="F334" s="34"/>
      <c r="G334" s="5">
        <v>378</v>
      </c>
      <c r="H334" s="5">
        <v>91</v>
      </c>
      <c r="I334" s="5">
        <v>76</v>
      </c>
      <c r="J334" s="5"/>
      <c r="K334" s="5"/>
      <c r="L334" s="5"/>
      <c r="M334" s="5"/>
      <c r="N334" s="5"/>
      <c r="O334" s="5"/>
      <c r="P334" s="5"/>
      <c r="Q334" s="5"/>
      <c r="R334" s="5"/>
      <c r="S334" s="5">
        <f>SUM(G334:R334)</f>
        <v>545</v>
      </c>
    </row>
    <row r="335" spans="1:19" ht="15">
      <c r="A335" s="35"/>
      <c r="B335" s="34"/>
      <c r="C335" s="34" t="s">
        <v>15</v>
      </c>
      <c r="D335" s="33">
        <v>241</v>
      </c>
      <c r="E335" s="33">
        <v>241</v>
      </c>
      <c r="F335" s="34">
        <v>40</v>
      </c>
      <c r="G335" s="6" t="s">
        <v>110</v>
      </c>
      <c r="H335" s="6" t="s">
        <v>111</v>
      </c>
      <c r="I335" s="6" t="s">
        <v>112</v>
      </c>
      <c r="J335" s="6" t="s">
        <v>113</v>
      </c>
      <c r="K335" s="6"/>
      <c r="L335" s="6" t="s">
        <v>114</v>
      </c>
      <c r="M335" s="6"/>
      <c r="N335" s="6"/>
      <c r="O335" s="6"/>
      <c r="P335" s="6"/>
      <c r="Q335" s="6" t="s">
        <v>114</v>
      </c>
      <c r="R335" s="6" t="s">
        <v>114</v>
      </c>
      <c r="S335" s="6">
        <v>40</v>
      </c>
    </row>
    <row r="336" spans="1:19" ht="15">
      <c r="A336" s="35"/>
      <c r="B336" s="34"/>
      <c r="C336" s="34"/>
      <c r="D336" s="33"/>
      <c r="E336" s="33"/>
      <c r="F336" s="34"/>
      <c r="G336" s="5">
        <v>139</v>
      </c>
      <c r="H336" s="5">
        <v>54</v>
      </c>
      <c r="I336" s="5">
        <v>12</v>
      </c>
      <c r="J336" s="5">
        <v>18</v>
      </c>
      <c r="K336" s="5"/>
      <c r="L336" s="5">
        <v>6</v>
      </c>
      <c r="M336" s="5"/>
      <c r="N336" s="5"/>
      <c r="O336" s="5"/>
      <c r="P336" s="5"/>
      <c r="Q336" s="5">
        <v>6</v>
      </c>
      <c r="R336" s="5">
        <v>6</v>
      </c>
      <c r="S336" s="5">
        <f>SUM(G336:R336)</f>
        <v>241</v>
      </c>
    </row>
    <row r="337" spans="1:19" ht="15">
      <c r="A337" s="35"/>
      <c r="B337" s="34"/>
      <c r="C337" s="34" t="s">
        <v>6</v>
      </c>
      <c r="D337" s="33">
        <v>18</v>
      </c>
      <c r="E337" s="33">
        <v>18</v>
      </c>
      <c r="F337" s="34">
        <v>4</v>
      </c>
      <c r="G337" s="6" t="s">
        <v>291</v>
      </c>
      <c r="H337" s="6"/>
      <c r="I337" s="6" t="s">
        <v>292</v>
      </c>
      <c r="J337" s="6"/>
      <c r="K337" s="6"/>
      <c r="L337" s="6"/>
      <c r="M337" s="6"/>
      <c r="N337" s="6"/>
      <c r="O337" s="6"/>
      <c r="P337" s="6"/>
      <c r="Q337" s="6"/>
      <c r="R337" s="6"/>
      <c r="S337" s="6">
        <v>4</v>
      </c>
    </row>
    <row r="338" spans="1:19" ht="15">
      <c r="A338" s="35"/>
      <c r="B338" s="34"/>
      <c r="C338" s="34"/>
      <c r="D338" s="33"/>
      <c r="E338" s="33"/>
      <c r="F338" s="34"/>
      <c r="G338" s="5">
        <v>14</v>
      </c>
      <c r="H338" s="5"/>
      <c r="I338" s="5">
        <v>4</v>
      </c>
      <c r="J338" s="5"/>
      <c r="K338" s="5"/>
      <c r="L338" s="5"/>
      <c r="M338" s="5"/>
      <c r="N338" s="5"/>
      <c r="O338" s="5"/>
      <c r="P338" s="5"/>
      <c r="Q338" s="5"/>
      <c r="R338" s="5"/>
      <c r="S338" s="5">
        <v>18</v>
      </c>
    </row>
    <row r="339" spans="1:19" ht="15">
      <c r="A339" s="35"/>
      <c r="B339" s="34"/>
      <c r="C339" s="34" t="s">
        <v>11</v>
      </c>
      <c r="D339" s="33">
        <v>9</v>
      </c>
      <c r="E339" s="33">
        <v>9</v>
      </c>
      <c r="F339" s="34">
        <v>3</v>
      </c>
      <c r="G339" s="6" t="s">
        <v>52</v>
      </c>
      <c r="H339" s="6"/>
      <c r="I339" s="6" t="s">
        <v>50</v>
      </c>
      <c r="J339" s="6"/>
      <c r="K339" s="6"/>
      <c r="L339" s="6"/>
      <c r="M339" s="6"/>
      <c r="N339" s="6"/>
      <c r="O339" s="6"/>
      <c r="P339" s="6"/>
      <c r="Q339" s="6"/>
      <c r="R339" s="6"/>
      <c r="S339" s="6">
        <v>3</v>
      </c>
    </row>
    <row r="340" spans="1:19" ht="15">
      <c r="A340" s="35"/>
      <c r="B340" s="34"/>
      <c r="C340" s="34"/>
      <c r="D340" s="33"/>
      <c r="E340" s="33"/>
      <c r="F340" s="34"/>
      <c r="G340" s="5">
        <v>6</v>
      </c>
      <c r="H340" s="5"/>
      <c r="I340" s="5">
        <v>3</v>
      </c>
      <c r="J340" s="5"/>
      <c r="K340" s="5"/>
      <c r="L340" s="5"/>
      <c r="M340" s="5"/>
      <c r="N340" s="5"/>
      <c r="O340" s="5"/>
      <c r="P340" s="5"/>
      <c r="Q340" s="5"/>
      <c r="R340" s="5"/>
      <c r="S340" s="5">
        <v>9</v>
      </c>
    </row>
    <row r="341" spans="1:19" ht="15">
      <c r="A341" s="35"/>
      <c r="B341" s="34"/>
      <c r="C341" s="34" t="s">
        <v>7</v>
      </c>
      <c r="D341" s="33">
        <v>53</v>
      </c>
      <c r="E341" s="33">
        <v>53</v>
      </c>
      <c r="F341" s="34">
        <v>4</v>
      </c>
      <c r="G341" s="6" t="s">
        <v>185</v>
      </c>
      <c r="H341" s="6" t="s">
        <v>185</v>
      </c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>
        <v>4</v>
      </c>
    </row>
    <row r="342" spans="1:19" ht="15">
      <c r="A342" s="35"/>
      <c r="B342" s="34"/>
      <c r="C342" s="34"/>
      <c r="D342" s="33"/>
      <c r="E342" s="33"/>
      <c r="F342" s="28"/>
      <c r="G342" s="5">
        <v>27</v>
      </c>
      <c r="H342" s="5">
        <v>27</v>
      </c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>
        <v>54</v>
      </c>
    </row>
    <row r="343" spans="1:19" ht="15">
      <c r="A343" s="35"/>
      <c r="B343" s="27" t="s">
        <v>293</v>
      </c>
      <c r="C343" s="12" t="s">
        <v>140</v>
      </c>
      <c r="D343" s="29">
        <f>D333+D335+D337+D339+D341</f>
        <v>865</v>
      </c>
      <c r="E343" s="29">
        <v>865</v>
      </c>
      <c r="F343" s="27">
        <v>87</v>
      </c>
      <c r="G343" s="7">
        <v>55</v>
      </c>
      <c r="H343" s="7">
        <v>17</v>
      </c>
      <c r="I343" s="7">
        <v>9</v>
      </c>
      <c r="J343" s="7">
        <v>3</v>
      </c>
      <c r="K343" s="7"/>
      <c r="L343" s="7">
        <v>1</v>
      </c>
      <c r="M343" s="7"/>
      <c r="N343" s="7"/>
      <c r="O343" s="7"/>
      <c r="P343" s="7"/>
      <c r="Q343" s="7">
        <v>1</v>
      </c>
      <c r="R343" s="7">
        <v>1</v>
      </c>
      <c r="S343" s="7">
        <v>87</v>
      </c>
    </row>
    <row r="344" spans="1:19" ht="15">
      <c r="A344" s="35"/>
      <c r="B344" s="28"/>
      <c r="C344" s="8" t="s">
        <v>141</v>
      </c>
      <c r="D344" s="30"/>
      <c r="E344" s="30"/>
      <c r="F344" s="28"/>
      <c r="G344" s="9">
        <v>564</v>
      </c>
      <c r="H344" s="9">
        <f>H334+H336+H338+H340+H342</f>
        <v>172</v>
      </c>
      <c r="I344" s="9">
        <f aca="true" t="shared" si="15" ref="I344:S344">I334+I336+I338+I340+I342</f>
        <v>95</v>
      </c>
      <c r="J344" s="9">
        <f t="shared" si="15"/>
        <v>18</v>
      </c>
      <c r="K344" s="9"/>
      <c r="L344" s="9">
        <f t="shared" si="15"/>
        <v>6</v>
      </c>
      <c r="M344" s="9"/>
      <c r="N344" s="9"/>
      <c r="O344" s="9"/>
      <c r="P344" s="9"/>
      <c r="Q344" s="9">
        <f t="shared" si="15"/>
        <v>6</v>
      </c>
      <c r="R344" s="9">
        <f t="shared" si="15"/>
        <v>6</v>
      </c>
      <c r="S344" s="9">
        <f t="shared" si="15"/>
        <v>867</v>
      </c>
    </row>
    <row r="345" spans="1:19" ht="15">
      <c r="A345" s="35"/>
      <c r="B345" s="34" t="s">
        <v>294</v>
      </c>
      <c r="C345" s="34" t="s">
        <v>5</v>
      </c>
      <c r="D345" s="33">
        <v>2278</v>
      </c>
      <c r="E345" s="33">
        <v>2278</v>
      </c>
      <c r="F345" s="27">
        <v>32</v>
      </c>
      <c r="G345" s="6" t="s">
        <v>115</v>
      </c>
      <c r="H345" s="6" t="s">
        <v>116</v>
      </c>
      <c r="I345" s="6" t="s">
        <v>117</v>
      </c>
      <c r="J345" s="6"/>
      <c r="K345" s="6"/>
      <c r="L345" s="6"/>
      <c r="M345" s="6"/>
      <c r="N345" s="6"/>
      <c r="O345" s="6"/>
      <c r="P345" s="6"/>
      <c r="Q345" s="6" t="s">
        <v>118</v>
      </c>
      <c r="R345" s="6" t="s">
        <v>118</v>
      </c>
      <c r="S345" s="6">
        <v>32</v>
      </c>
    </row>
    <row r="346" spans="1:19" ht="15">
      <c r="A346" s="35"/>
      <c r="B346" s="34"/>
      <c r="C346" s="34"/>
      <c r="D346" s="33"/>
      <c r="E346" s="33"/>
      <c r="F346" s="34"/>
      <c r="G346" s="5">
        <v>142</v>
      </c>
      <c r="H346" s="5">
        <v>1281</v>
      </c>
      <c r="I346" s="5">
        <v>712</v>
      </c>
      <c r="J346" s="5"/>
      <c r="K346" s="5"/>
      <c r="L346" s="5"/>
      <c r="M346" s="5"/>
      <c r="N346" s="5"/>
      <c r="O346" s="5"/>
      <c r="P346" s="5"/>
      <c r="Q346" s="5">
        <v>71</v>
      </c>
      <c r="R346" s="5">
        <v>71</v>
      </c>
      <c r="S346" s="5">
        <v>2277</v>
      </c>
    </row>
    <row r="347" spans="1:19" ht="15">
      <c r="A347" s="35"/>
      <c r="B347" s="34"/>
      <c r="C347" s="34" t="s">
        <v>15</v>
      </c>
      <c r="D347" s="33">
        <v>2643</v>
      </c>
      <c r="E347" s="33">
        <v>2643</v>
      </c>
      <c r="F347" s="34">
        <v>77</v>
      </c>
      <c r="G347" s="6" t="s">
        <v>119</v>
      </c>
      <c r="H347" s="6" t="s">
        <v>120</v>
      </c>
      <c r="I347" s="6" t="s">
        <v>121</v>
      </c>
      <c r="J347" s="6" t="s">
        <v>122</v>
      </c>
      <c r="K347" s="6"/>
      <c r="L347" s="6"/>
      <c r="M347" s="6"/>
      <c r="N347" s="6"/>
      <c r="O347" s="6"/>
      <c r="P347" s="6"/>
      <c r="Q347" s="6" t="s">
        <v>122</v>
      </c>
      <c r="R347" s="6"/>
      <c r="S347" s="6">
        <v>77</v>
      </c>
    </row>
    <row r="348" spans="1:19" ht="15">
      <c r="A348" s="35"/>
      <c r="B348" s="34"/>
      <c r="C348" s="34"/>
      <c r="D348" s="33"/>
      <c r="E348" s="33"/>
      <c r="F348" s="34"/>
      <c r="G348" s="5">
        <v>172</v>
      </c>
      <c r="H348" s="5">
        <v>481</v>
      </c>
      <c r="I348" s="5">
        <v>1922</v>
      </c>
      <c r="J348" s="5">
        <v>34</v>
      </c>
      <c r="K348" s="5"/>
      <c r="L348" s="5"/>
      <c r="M348" s="5"/>
      <c r="N348" s="5"/>
      <c r="O348" s="5"/>
      <c r="P348" s="5"/>
      <c r="Q348" s="5">
        <v>34</v>
      </c>
      <c r="R348" s="5"/>
      <c r="S348" s="5">
        <v>2643</v>
      </c>
    </row>
    <row r="349" spans="1:19" ht="15">
      <c r="A349" s="35"/>
      <c r="B349" s="34"/>
      <c r="C349" s="34" t="s">
        <v>6</v>
      </c>
      <c r="D349" s="33">
        <v>16</v>
      </c>
      <c r="E349" s="33">
        <v>16</v>
      </c>
      <c r="F349" s="34">
        <v>1</v>
      </c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 t="s">
        <v>144</v>
      </c>
      <c r="S349" s="6">
        <v>1</v>
      </c>
    </row>
    <row r="350" spans="1:19" ht="15">
      <c r="A350" s="35"/>
      <c r="B350" s="34"/>
      <c r="C350" s="34"/>
      <c r="D350" s="33"/>
      <c r="E350" s="33"/>
      <c r="F350" s="34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>
        <v>16</v>
      </c>
      <c r="S350" s="5">
        <v>16</v>
      </c>
    </row>
    <row r="351" spans="1:19" ht="15">
      <c r="A351" s="35"/>
      <c r="B351" s="34"/>
      <c r="C351" s="2" t="s">
        <v>14</v>
      </c>
      <c r="D351" s="3">
        <v>24</v>
      </c>
      <c r="E351" s="26" t="s">
        <v>295</v>
      </c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 ht="15">
      <c r="A352" s="35"/>
      <c r="B352" s="34"/>
      <c r="C352" s="2" t="s">
        <v>11</v>
      </c>
      <c r="D352" s="3">
        <v>43</v>
      </c>
      <c r="E352" s="26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 ht="15">
      <c r="A353" s="35"/>
      <c r="B353" s="34"/>
      <c r="C353" s="2" t="s">
        <v>12</v>
      </c>
      <c r="D353" s="3">
        <v>31</v>
      </c>
      <c r="E353" s="26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 ht="15">
      <c r="A354" s="35"/>
      <c r="B354" s="34"/>
      <c r="C354" s="2" t="s">
        <v>7</v>
      </c>
      <c r="D354" s="3">
        <v>601</v>
      </c>
      <c r="E354" s="26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 ht="15">
      <c r="A355" s="35"/>
      <c r="B355" s="27" t="s">
        <v>296</v>
      </c>
      <c r="C355" s="12" t="s">
        <v>140</v>
      </c>
      <c r="D355" s="29">
        <f>SUM(D345:D354)</f>
        <v>5636</v>
      </c>
      <c r="E355" s="29">
        <v>4937</v>
      </c>
      <c r="F355" s="27">
        <v>110</v>
      </c>
      <c r="G355" s="7">
        <v>7</v>
      </c>
      <c r="H355" s="7">
        <v>32</v>
      </c>
      <c r="I355" s="7">
        <v>66</v>
      </c>
      <c r="J355" s="7">
        <v>1</v>
      </c>
      <c r="K355" s="7"/>
      <c r="L355" s="7"/>
      <c r="M355" s="7"/>
      <c r="N355" s="7"/>
      <c r="O355" s="7"/>
      <c r="P355" s="7"/>
      <c r="Q355" s="7">
        <v>2</v>
      </c>
      <c r="R355" s="7">
        <v>2</v>
      </c>
      <c r="S355" s="7">
        <v>110</v>
      </c>
    </row>
    <row r="356" spans="1:19" ht="15">
      <c r="A356" s="35"/>
      <c r="B356" s="28"/>
      <c r="C356" s="8" t="s">
        <v>141</v>
      </c>
      <c r="D356" s="30"/>
      <c r="E356" s="30"/>
      <c r="F356" s="28"/>
      <c r="G356" s="9">
        <f>G346+G348+G350</f>
        <v>314</v>
      </c>
      <c r="H356" s="9">
        <f aca="true" t="shared" si="16" ref="H356:S356">H346+H348+H350</f>
        <v>1762</v>
      </c>
      <c r="I356" s="9">
        <f t="shared" si="16"/>
        <v>2634</v>
      </c>
      <c r="J356" s="9">
        <f t="shared" si="16"/>
        <v>34</v>
      </c>
      <c r="K356" s="9"/>
      <c r="L356" s="9"/>
      <c r="M356" s="9"/>
      <c r="N356" s="9"/>
      <c r="O356" s="9"/>
      <c r="P356" s="9"/>
      <c r="Q356" s="9">
        <f t="shared" si="16"/>
        <v>105</v>
      </c>
      <c r="R356" s="9">
        <f t="shared" si="16"/>
        <v>87</v>
      </c>
      <c r="S356" s="9">
        <f t="shared" si="16"/>
        <v>4936</v>
      </c>
    </row>
    <row r="357" spans="1:19" ht="15">
      <c r="A357" s="35"/>
      <c r="B357" s="34" t="s">
        <v>297</v>
      </c>
      <c r="C357" s="34" t="s">
        <v>5</v>
      </c>
      <c r="D357" s="33">
        <v>540</v>
      </c>
      <c r="E357" s="33">
        <v>540</v>
      </c>
      <c r="F357" s="27">
        <v>18</v>
      </c>
      <c r="G357" s="6" t="s">
        <v>123</v>
      </c>
      <c r="H357" s="6"/>
      <c r="I357" s="6" t="s">
        <v>78</v>
      </c>
      <c r="J357" s="6" t="s">
        <v>77</v>
      </c>
      <c r="K357" s="6"/>
      <c r="L357" s="6"/>
      <c r="M357" s="6"/>
      <c r="N357" s="6"/>
      <c r="O357" s="6"/>
      <c r="P357" s="6"/>
      <c r="Q357" s="6"/>
      <c r="R357" s="6"/>
      <c r="S357" s="6">
        <v>18</v>
      </c>
    </row>
    <row r="358" spans="1:19" ht="15">
      <c r="A358" s="35"/>
      <c r="B358" s="34"/>
      <c r="C358" s="34"/>
      <c r="D358" s="33"/>
      <c r="E358" s="33"/>
      <c r="F358" s="34"/>
      <c r="G358" s="5">
        <v>90</v>
      </c>
      <c r="H358" s="5"/>
      <c r="I358" s="5">
        <v>420</v>
      </c>
      <c r="J358" s="5">
        <v>30</v>
      </c>
      <c r="K358" s="5"/>
      <c r="L358" s="5"/>
      <c r="M358" s="5"/>
      <c r="N358" s="5"/>
      <c r="O358" s="5"/>
      <c r="P358" s="5"/>
      <c r="Q358" s="5"/>
      <c r="R358" s="5"/>
      <c r="S358" s="5">
        <v>540</v>
      </c>
    </row>
    <row r="359" spans="1:19" ht="15">
      <c r="A359" s="35"/>
      <c r="B359" s="34"/>
      <c r="C359" s="34" t="s">
        <v>15</v>
      </c>
      <c r="D359" s="33">
        <v>321</v>
      </c>
      <c r="E359" s="33">
        <v>321</v>
      </c>
      <c r="F359" s="34">
        <v>3</v>
      </c>
      <c r="G359" s="6"/>
      <c r="H359" s="6"/>
      <c r="I359" s="6" t="s">
        <v>218</v>
      </c>
      <c r="J359" s="6"/>
      <c r="K359" s="6"/>
      <c r="L359" s="6"/>
      <c r="M359" s="6"/>
      <c r="N359" s="6"/>
      <c r="O359" s="6"/>
      <c r="P359" s="6"/>
      <c r="Q359" s="6"/>
      <c r="R359" s="6"/>
      <c r="S359" s="6">
        <v>3</v>
      </c>
    </row>
    <row r="360" spans="1:19" ht="15">
      <c r="A360" s="35"/>
      <c r="B360" s="34"/>
      <c r="C360" s="34"/>
      <c r="D360" s="33"/>
      <c r="E360" s="33"/>
      <c r="F360" s="34"/>
      <c r="G360" s="5"/>
      <c r="H360" s="5"/>
      <c r="I360" s="5">
        <v>321</v>
      </c>
      <c r="J360" s="5"/>
      <c r="K360" s="5"/>
      <c r="L360" s="5"/>
      <c r="M360" s="5"/>
      <c r="N360" s="5"/>
      <c r="O360" s="5"/>
      <c r="P360" s="5"/>
      <c r="Q360" s="5"/>
      <c r="R360" s="5"/>
      <c r="S360" s="5">
        <v>321</v>
      </c>
    </row>
    <row r="361" spans="1:19" ht="15">
      <c r="A361" s="35"/>
      <c r="B361" s="34"/>
      <c r="C361" s="34" t="s">
        <v>7</v>
      </c>
      <c r="D361" s="33">
        <v>117</v>
      </c>
      <c r="E361" s="33">
        <v>117</v>
      </c>
      <c r="F361" s="34">
        <v>2</v>
      </c>
      <c r="G361" s="6"/>
      <c r="H361" s="6"/>
      <c r="I361" s="6" t="s">
        <v>162</v>
      </c>
      <c r="J361" s="6"/>
      <c r="K361" s="6"/>
      <c r="L361" s="6"/>
      <c r="M361" s="6"/>
      <c r="N361" s="6"/>
      <c r="O361" s="6"/>
      <c r="P361" s="6"/>
      <c r="Q361" s="6"/>
      <c r="R361" s="6"/>
      <c r="S361" s="6">
        <v>2</v>
      </c>
    </row>
    <row r="362" spans="1:19" ht="15">
      <c r="A362" s="35"/>
      <c r="B362" s="34"/>
      <c r="C362" s="34"/>
      <c r="D362" s="33"/>
      <c r="E362" s="33"/>
      <c r="F362" s="34"/>
      <c r="G362" s="5"/>
      <c r="H362" s="5"/>
      <c r="I362" s="5">
        <v>117</v>
      </c>
      <c r="J362" s="5"/>
      <c r="K362" s="5"/>
      <c r="L362" s="5"/>
      <c r="M362" s="5"/>
      <c r="N362" s="5"/>
      <c r="O362" s="5"/>
      <c r="P362" s="5"/>
      <c r="Q362" s="5"/>
      <c r="R362" s="5"/>
      <c r="S362" s="5">
        <v>117</v>
      </c>
    </row>
    <row r="363" spans="1:19" ht="26.25" customHeight="1">
      <c r="A363" s="35"/>
      <c r="B363" s="34"/>
      <c r="C363" s="2" t="s">
        <v>6</v>
      </c>
      <c r="D363" s="3">
        <v>44</v>
      </c>
      <c r="E363" s="26" t="s">
        <v>298</v>
      </c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 ht="26.25" customHeight="1">
      <c r="A364" s="35"/>
      <c r="B364" s="34"/>
      <c r="C364" s="2" t="s">
        <v>12</v>
      </c>
      <c r="D364" s="3">
        <v>15</v>
      </c>
      <c r="E364" s="26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ht="15">
      <c r="A365" s="35"/>
      <c r="B365" s="27" t="s">
        <v>299</v>
      </c>
      <c r="C365" s="12" t="s">
        <v>222</v>
      </c>
      <c r="D365" s="29">
        <f>SUM(D357:D364)</f>
        <v>1037</v>
      </c>
      <c r="E365" s="29">
        <v>978</v>
      </c>
      <c r="F365" s="27">
        <v>23</v>
      </c>
      <c r="G365" s="7">
        <v>3</v>
      </c>
      <c r="H365" s="7"/>
      <c r="I365" s="7">
        <v>19</v>
      </c>
      <c r="J365" s="7">
        <v>1</v>
      </c>
      <c r="K365" s="7"/>
      <c r="L365" s="7"/>
      <c r="M365" s="7"/>
      <c r="N365" s="7"/>
      <c r="O365" s="7"/>
      <c r="P365" s="7"/>
      <c r="Q365" s="7"/>
      <c r="R365" s="7"/>
      <c r="S365" s="7">
        <v>23</v>
      </c>
    </row>
    <row r="366" spans="1:19" ht="15">
      <c r="A366" s="35"/>
      <c r="B366" s="28"/>
      <c r="C366" s="8" t="s">
        <v>223</v>
      </c>
      <c r="D366" s="30"/>
      <c r="E366" s="30"/>
      <c r="F366" s="28"/>
      <c r="G366" s="9">
        <v>90</v>
      </c>
      <c r="H366" s="9"/>
      <c r="I366" s="9">
        <v>858</v>
      </c>
      <c r="J366" s="9">
        <v>30</v>
      </c>
      <c r="K366" s="9"/>
      <c r="L366" s="9"/>
      <c r="M366" s="9"/>
      <c r="N366" s="9"/>
      <c r="O366" s="9"/>
      <c r="P366" s="9"/>
      <c r="Q366" s="9"/>
      <c r="R366" s="9"/>
      <c r="S366" s="9">
        <v>978</v>
      </c>
    </row>
    <row r="367" spans="1:19" ht="15">
      <c r="A367" s="35"/>
      <c r="B367" s="34" t="s">
        <v>300</v>
      </c>
      <c r="C367" s="34" t="s">
        <v>5</v>
      </c>
      <c r="D367" s="33">
        <v>1663</v>
      </c>
      <c r="E367" s="33">
        <v>1663</v>
      </c>
      <c r="F367" s="27">
        <v>17</v>
      </c>
      <c r="G367" s="6" t="s">
        <v>124</v>
      </c>
      <c r="H367" s="6"/>
      <c r="I367" s="6" t="s">
        <v>125</v>
      </c>
      <c r="J367" s="6"/>
      <c r="K367" s="6"/>
      <c r="L367" s="6"/>
      <c r="M367" s="6"/>
      <c r="N367" s="6"/>
      <c r="O367" s="6"/>
      <c r="P367" s="6"/>
      <c r="Q367" s="6"/>
      <c r="R367" s="6" t="s">
        <v>126</v>
      </c>
      <c r="S367" s="6">
        <v>17</v>
      </c>
    </row>
    <row r="368" spans="1:19" ht="15">
      <c r="A368" s="35"/>
      <c r="B368" s="34"/>
      <c r="C368" s="34"/>
      <c r="D368" s="33"/>
      <c r="E368" s="33"/>
      <c r="F368" s="34"/>
      <c r="G368" s="5">
        <v>1370</v>
      </c>
      <c r="H368" s="5"/>
      <c r="I368" s="5">
        <v>196</v>
      </c>
      <c r="J368" s="5"/>
      <c r="K368" s="5"/>
      <c r="L368" s="5"/>
      <c r="M368" s="5"/>
      <c r="N368" s="5"/>
      <c r="O368" s="5"/>
      <c r="P368" s="5"/>
      <c r="Q368" s="5"/>
      <c r="R368" s="5">
        <v>98</v>
      </c>
      <c r="S368" s="5">
        <f>SUM(G368:R368)</f>
        <v>1664</v>
      </c>
    </row>
    <row r="369" spans="1:19" ht="15">
      <c r="A369" s="35"/>
      <c r="B369" s="34"/>
      <c r="C369" s="34" t="s">
        <v>15</v>
      </c>
      <c r="D369" s="33">
        <v>793</v>
      </c>
      <c r="E369" s="33">
        <v>793</v>
      </c>
      <c r="F369" s="34">
        <v>6</v>
      </c>
      <c r="G369" s="6" t="s">
        <v>76</v>
      </c>
      <c r="H369" s="6"/>
      <c r="I369" s="6" t="s">
        <v>76</v>
      </c>
      <c r="J369" s="6" t="s">
        <v>86</v>
      </c>
      <c r="K369" s="6"/>
      <c r="L369" s="6"/>
      <c r="M369" s="6"/>
      <c r="N369" s="6"/>
      <c r="O369" s="6"/>
      <c r="P369" s="6"/>
      <c r="Q369" s="6"/>
      <c r="R369" s="6" t="s">
        <v>86</v>
      </c>
      <c r="S369" s="6">
        <v>6</v>
      </c>
    </row>
    <row r="370" spans="1:19" ht="15">
      <c r="A370" s="35"/>
      <c r="B370" s="34"/>
      <c r="C370" s="34"/>
      <c r="D370" s="33"/>
      <c r="E370" s="33"/>
      <c r="F370" s="34"/>
      <c r="G370" s="5">
        <v>264</v>
      </c>
      <c r="H370" s="5"/>
      <c r="I370" s="5">
        <v>264</v>
      </c>
      <c r="J370" s="5">
        <v>132</v>
      </c>
      <c r="K370" s="5"/>
      <c r="L370" s="5"/>
      <c r="M370" s="5"/>
      <c r="N370" s="5"/>
      <c r="O370" s="5"/>
      <c r="P370" s="5"/>
      <c r="Q370" s="5"/>
      <c r="R370" s="5">
        <v>132</v>
      </c>
      <c r="S370" s="5">
        <f>SUM(G370:R370)</f>
        <v>792</v>
      </c>
    </row>
    <row r="371" spans="1:19" ht="15">
      <c r="A371" s="35"/>
      <c r="B371" s="34"/>
      <c r="C371" s="34" t="s">
        <v>6</v>
      </c>
      <c r="D371" s="33">
        <v>84</v>
      </c>
      <c r="E371" s="33">
        <v>84</v>
      </c>
      <c r="F371" s="34">
        <v>1</v>
      </c>
      <c r="G371" s="6"/>
      <c r="H371" s="6"/>
      <c r="I371" s="6" t="s">
        <v>144</v>
      </c>
      <c r="J371" s="6"/>
      <c r="K371" s="6"/>
      <c r="L371" s="6"/>
      <c r="M371" s="6"/>
      <c r="N371" s="6"/>
      <c r="O371" s="6"/>
      <c r="P371" s="6"/>
      <c r="Q371" s="6"/>
      <c r="R371" s="6"/>
      <c r="S371" s="6">
        <v>1</v>
      </c>
    </row>
    <row r="372" spans="1:19" ht="15">
      <c r="A372" s="35"/>
      <c r="B372" s="34"/>
      <c r="C372" s="34"/>
      <c r="D372" s="33"/>
      <c r="E372" s="33"/>
      <c r="F372" s="34"/>
      <c r="G372" s="5"/>
      <c r="H372" s="5"/>
      <c r="I372" s="5">
        <v>84</v>
      </c>
      <c r="J372" s="5"/>
      <c r="K372" s="5"/>
      <c r="L372" s="5"/>
      <c r="M372" s="5"/>
      <c r="N372" s="5"/>
      <c r="O372" s="5"/>
      <c r="P372" s="5"/>
      <c r="Q372" s="5"/>
      <c r="R372" s="5"/>
      <c r="S372" s="5">
        <v>84</v>
      </c>
    </row>
    <row r="373" spans="1:19" ht="15">
      <c r="A373" s="35"/>
      <c r="B373" s="34"/>
      <c r="C373" s="2" t="s">
        <v>13</v>
      </c>
      <c r="D373" s="3">
        <v>18</v>
      </c>
      <c r="E373" s="26" t="s">
        <v>301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 ht="15">
      <c r="A374" s="35"/>
      <c r="B374" s="34"/>
      <c r="C374" s="2" t="s">
        <v>14</v>
      </c>
      <c r="D374" s="3">
        <v>24</v>
      </c>
      <c r="E374" s="26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 ht="15">
      <c r="A375" s="35"/>
      <c r="B375" s="34"/>
      <c r="C375" s="2" t="s">
        <v>12</v>
      </c>
      <c r="D375" s="3">
        <v>60</v>
      </c>
      <c r="E375" s="26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 ht="15">
      <c r="A376" s="35"/>
      <c r="B376" s="34"/>
      <c r="C376" s="2" t="s">
        <v>7</v>
      </c>
      <c r="D376" s="3">
        <v>336</v>
      </c>
      <c r="E376" s="26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 ht="15">
      <c r="A377" s="35"/>
      <c r="B377" s="27" t="s">
        <v>302</v>
      </c>
      <c r="C377" s="12" t="s">
        <v>157</v>
      </c>
      <c r="D377" s="29">
        <f>SUM(D367:D376)</f>
        <v>2978</v>
      </c>
      <c r="E377" s="29">
        <v>2540</v>
      </c>
      <c r="F377" s="27">
        <v>24</v>
      </c>
      <c r="G377" s="7">
        <v>16</v>
      </c>
      <c r="H377" s="7"/>
      <c r="I377" s="7">
        <v>5</v>
      </c>
      <c r="J377" s="7">
        <v>1</v>
      </c>
      <c r="K377" s="7"/>
      <c r="L377" s="7"/>
      <c r="M377" s="7"/>
      <c r="N377" s="7"/>
      <c r="O377" s="7"/>
      <c r="P377" s="7"/>
      <c r="Q377" s="7"/>
      <c r="R377" s="7">
        <v>2</v>
      </c>
      <c r="S377" s="7">
        <v>24</v>
      </c>
    </row>
    <row r="378" spans="1:19" ht="15">
      <c r="A378" s="35"/>
      <c r="B378" s="28"/>
      <c r="C378" s="8" t="s">
        <v>158</v>
      </c>
      <c r="D378" s="30"/>
      <c r="E378" s="30"/>
      <c r="F378" s="28"/>
      <c r="G378" s="9">
        <f>G368+G370+G372</f>
        <v>1634</v>
      </c>
      <c r="H378" s="9"/>
      <c r="I378" s="9">
        <f>I368+I370+I372</f>
        <v>544</v>
      </c>
      <c r="J378" s="9">
        <f>J368+J370+J372</f>
        <v>132</v>
      </c>
      <c r="K378" s="9"/>
      <c r="L378" s="9"/>
      <c r="M378" s="9"/>
      <c r="N378" s="9"/>
      <c r="O378" s="9"/>
      <c r="P378" s="9"/>
      <c r="Q378" s="9"/>
      <c r="R378" s="9">
        <f>R368+R370+R372</f>
        <v>230</v>
      </c>
      <c r="S378" s="9">
        <f>S368+S370+S372</f>
        <v>2540</v>
      </c>
    </row>
    <row r="379" spans="1:19" ht="15">
      <c r="A379" s="35"/>
      <c r="B379" s="34" t="s">
        <v>303</v>
      </c>
      <c r="C379" s="34" t="s">
        <v>5</v>
      </c>
      <c r="D379" s="33">
        <v>3258</v>
      </c>
      <c r="E379" s="33">
        <v>3258</v>
      </c>
      <c r="F379" s="27">
        <v>52</v>
      </c>
      <c r="G379" s="6" t="s">
        <v>127</v>
      </c>
      <c r="H379" s="6" t="s">
        <v>304</v>
      </c>
      <c r="I379" s="6" t="s">
        <v>128</v>
      </c>
      <c r="J379" s="6" t="s">
        <v>128</v>
      </c>
      <c r="K379" s="6"/>
      <c r="L379" s="6"/>
      <c r="M379" s="6" t="s">
        <v>129</v>
      </c>
      <c r="N379" s="6"/>
      <c r="O379" s="6"/>
      <c r="P379" s="6"/>
      <c r="Q379" s="6" t="s">
        <v>130</v>
      </c>
      <c r="R379" s="6" t="s">
        <v>129</v>
      </c>
      <c r="S379" s="6">
        <v>52</v>
      </c>
    </row>
    <row r="380" spans="1:19" ht="15">
      <c r="A380" s="35"/>
      <c r="B380" s="34"/>
      <c r="C380" s="34"/>
      <c r="D380" s="33"/>
      <c r="E380" s="33"/>
      <c r="F380" s="34"/>
      <c r="G380" s="5">
        <v>752</v>
      </c>
      <c r="H380" s="5">
        <v>1629</v>
      </c>
      <c r="I380" s="5">
        <v>189</v>
      </c>
      <c r="J380" s="5">
        <v>189</v>
      </c>
      <c r="K380" s="5"/>
      <c r="L380" s="5"/>
      <c r="M380" s="5">
        <v>123</v>
      </c>
      <c r="N380" s="5"/>
      <c r="O380" s="5"/>
      <c r="P380" s="5"/>
      <c r="Q380" s="5">
        <v>251</v>
      </c>
      <c r="R380" s="5">
        <v>126</v>
      </c>
      <c r="S380" s="5">
        <f>SUM(G380:R380)</f>
        <v>3259</v>
      </c>
    </row>
    <row r="381" spans="1:19" ht="15">
      <c r="A381" s="35"/>
      <c r="B381" s="34"/>
      <c r="C381" s="34" t="s">
        <v>15</v>
      </c>
      <c r="D381" s="33">
        <v>3364</v>
      </c>
      <c r="E381" s="33">
        <v>3364</v>
      </c>
      <c r="F381" s="34">
        <v>95</v>
      </c>
      <c r="G381" s="6" t="s">
        <v>305</v>
      </c>
      <c r="H381" s="6" t="s">
        <v>306</v>
      </c>
      <c r="I381" s="6" t="s">
        <v>307</v>
      </c>
      <c r="J381" s="6" t="s">
        <v>308</v>
      </c>
      <c r="K381" s="6"/>
      <c r="L381" s="6"/>
      <c r="M381" s="6" t="s">
        <v>308</v>
      </c>
      <c r="N381" s="6"/>
      <c r="O381" s="6"/>
      <c r="P381" s="6"/>
      <c r="Q381" s="6" t="s">
        <v>309</v>
      </c>
      <c r="R381" s="6" t="s">
        <v>310</v>
      </c>
      <c r="S381" s="6">
        <v>95</v>
      </c>
    </row>
    <row r="382" spans="1:19" ht="15">
      <c r="A382" s="35"/>
      <c r="B382" s="34"/>
      <c r="C382" s="34"/>
      <c r="D382" s="33"/>
      <c r="E382" s="33"/>
      <c r="F382" s="34"/>
      <c r="G382" s="5">
        <v>496</v>
      </c>
      <c r="H382" s="5">
        <v>1346</v>
      </c>
      <c r="I382" s="5">
        <v>850</v>
      </c>
      <c r="J382" s="5">
        <v>106</v>
      </c>
      <c r="K382" s="5"/>
      <c r="L382" s="5"/>
      <c r="M382" s="5">
        <v>106</v>
      </c>
      <c r="N382" s="5"/>
      <c r="O382" s="5"/>
      <c r="P382" s="5"/>
      <c r="Q382" s="5">
        <v>177</v>
      </c>
      <c r="R382" s="5">
        <v>283</v>
      </c>
      <c r="S382" s="5">
        <f>SUM(G382:R382)</f>
        <v>3364</v>
      </c>
    </row>
    <row r="383" spans="1:19" ht="15">
      <c r="A383" s="35"/>
      <c r="B383" s="34"/>
      <c r="C383" s="34" t="s">
        <v>11</v>
      </c>
      <c r="D383" s="33">
        <v>120</v>
      </c>
      <c r="E383" s="33">
        <v>120</v>
      </c>
      <c r="F383" s="34">
        <v>4</v>
      </c>
      <c r="G383" s="6"/>
      <c r="H383" s="6" t="s">
        <v>46</v>
      </c>
      <c r="I383" s="6" t="s">
        <v>45</v>
      </c>
      <c r="J383" s="6"/>
      <c r="K383" s="6"/>
      <c r="L383" s="6"/>
      <c r="M383" s="6"/>
      <c r="N383" s="6"/>
      <c r="O383" s="6"/>
      <c r="P383" s="6"/>
      <c r="Q383" s="6"/>
      <c r="R383" s="6" t="s">
        <v>45</v>
      </c>
      <c r="S383" s="6">
        <v>4</v>
      </c>
    </row>
    <row r="384" spans="1:19" ht="15">
      <c r="A384" s="35"/>
      <c r="B384" s="34"/>
      <c r="C384" s="34"/>
      <c r="D384" s="33"/>
      <c r="E384" s="33"/>
      <c r="F384" s="34"/>
      <c r="G384" s="5"/>
      <c r="H384" s="5">
        <v>60</v>
      </c>
      <c r="I384" s="5">
        <v>30</v>
      </c>
      <c r="J384" s="5"/>
      <c r="K384" s="5"/>
      <c r="L384" s="5"/>
      <c r="M384" s="5"/>
      <c r="N384" s="5"/>
      <c r="O384" s="5"/>
      <c r="P384" s="5"/>
      <c r="Q384" s="5"/>
      <c r="R384" s="5">
        <v>30</v>
      </c>
      <c r="S384" s="5">
        <f>SUM(G384:R384)</f>
        <v>120</v>
      </c>
    </row>
    <row r="385" spans="1:19" ht="15">
      <c r="A385" s="35"/>
      <c r="B385" s="34"/>
      <c r="C385" s="34" t="s">
        <v>7</v>
      </c>
      <c r="D385" s="33">
        <v>1083</v>
      </c>
      <c r="E385" s="33">
        <v>1083</v>
      </c>
      <c r="F385" s="34">
        <v>16</v>
      </c>
      <c r="G385" s="6" t="s">
        <v>131</v>
      </c>
      <c r="H385" s="6" t="s">
        <v>132</v>
      </c>
      <c r="I385" s="6" t="s">
        <v>133</v>
      </c>
      <c r="J385" s="6"/>
      <c r="K385" s="6"/>
      <c r="L385" s="6"/>
      <c r="M385" s="6" t="s">
        <v>134</v>
      </c>
      <c r="N385" s="6"/>
      <c r="O385" s="6"/>
      <c r="P385" s="6"/>
      <c r="Q385" s="6" t="s">
        <v>134</v>
      </c>
      <c r="R385" s="6"/>
      <c r="S385" s="6">
        <v>16</v>
      </c>
    </row>
    <row r="386" spans="1:19" ht="15">
      <c r="A386" s="35"/>
      <c r="B386" s="34"/>
      <c r="C386" s="34"/>
      <c r="D386" s="33"/>
      <c r="E386" s="33"/>
      <c r="F386" s="34"/>
      <c r="G386" s="5">
        <v>203</v>
      </c>
      <c r="H386" s="5">
        <v>609</v>
      </c>
      <c r="I386" s="5">
        <v>135</v>
      </c>
      <c r="J386" s="5"/>
      <c r="K386" s="5"/>
      <c r="L386" s="5"/>
      <c r="M386" s="5">
        <v>68</v>
      </c>
      <c r="N386" s="5"/>
      <c r="O386" s="5"/>
      <c r="P386" s="5"/>
      <c r="Q386" s="5">
        <v>68</v>
      </c>
      <c r="R386" s="5"/>
      <c r="S386" s="5">
        <v>1083</v>
      </c>
    </row>
    <row r="387" spans="1:19" ht="15">
      <c r="A387" s="35"/>
      <c r="B387" s="34"/>
      <c r="C387" s="2" t="s">
        <v>13</v>
      </c>
      <c r="D387" s="3">
        <v>5</v>
      </c>
      <c r="E387" s="26" t="s">
        <v>311</v>
      </c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 ht="15">
      <c r="A388" s="35"/>
      <c r="B388" s="34"/>
      <c r="C388" s="2" t="s">
        <v>14</v>
      </c>
      <c r="D388" s="3">
        <v>48</v>
      </c>
      <c r="E388" s="26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 ht="15">
      <c r="A389" s="35"/>
      <c r="B389" s="34"/>
      <c r="C389" s="2" t="s">
        <v>12</v>
      </c>
      <c r="D389" s="3">
        <v>87</v>
      </c>
      <c r="E389" s="26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 ht="15">
      <c r="A390" s="35"/>
      <c r="B390" s="27" t="s">
        <v>312</v>
      </c>
      <c r="C390" s="12" t="s">
        <v>157</v>
      </c>
      <c r="D390" s="29">
        <v>7965</v>
      </c>
      <c r="E390" s="29">
        <v>7825</v>
      </c>
      <c r="F390" s="27">
        <v>168</v>
      </c>
      <c r="G390" s="7">
        <v>29</v>
      </c>
      <c r="H390" s="7">
        <v>75</v>
      </c>
      <c r="I390" s="7">
        <v>30</v>
      </c>
      <c r="J390" s="7">
        <v>6</v>
      </c>
      <c r="K390" s="7"/>
      <c r="L390" s="7"/>
      <c r="M390" s="7">
        <v>6</v>
      </c>
      <c r="N390" s="7"/>
      <c r="O390" s="7"/>
      <c r="P390" s="7"/>
      <c r="Q390" s="7">
        <v>10</v>
      </c>
      <c r="R390" s="7">
        <v>11</v>
      </c>
      <c r="S390" s="7">
        <v>167</v>
      </c>
    </row>
    <row r="391" spans="1:19" ht="15">
      <c r="A391" s="35"/>
      <c r="B391" s="28"/>
      <c r="C391" s="8" t="s">
        <v>158</v>
      </c>
      <c r="D391" s="30"/>
      <c r="E391" s="30"/>
      <c r="F391" s="28"/>
      <c r="G391" s="9">
        <f>G380+G382+G384+G386</f>
        <v>1451</v>
      </c>
      <c r="H391" s="9">
        <f aca="true" t="shared" si="17" ref="H391:S391">H380+H382+H384+H386</f>
        <v>3644</v>
      </c>
      <c r="I391" s="9">
        <f t="shared" si="17"/>
        <v>1204</v>
      </c>
      <c r="J391" s="9">
        <f t="shared" si="17"/>
        <v>295</v>
      </c>
      <c r="K391" s="9"/>
      <c r="L391" s="9"/>
      <c r="M391" s="9">
        <f t="shared" si="17"/>
        <v>297</v>
      </c>
      <c r="N391" s="9"/>
      <c r="O391" s="9"/>
      <c r="P391" s="9"/>
      <c r="Q391" s="9">
        <f t="shared" si="17"/>
        <v>496</v>
      </c>
      <c r="R391" s="9">
        <f t="shared" si="17"/>
        <v>439</v>
      </c>
      <c r="S391" s="9">
        <f t="shared" si="17"/>
        <v>7826</v>
      </c>
    </row>
    <row r="392" spans="1:19" ht="15">
      <c r="A392" s="35"/>
      <c r="B392" s="35" t="s">
        <v>316</v>
      </c>
      <c r="C392" s="12" t="s">
        <v>157</v>
      </c>
      <c r="D392" s="49">
        <v>18481</v>
      </c>
      <c r="E392" s="49">
        <v>17145</v>
      </c>
      <c r="F392" s="51">
        <v>412</v>
      </c>
      <c r="G392" s="24">
        <v>110</v>
      </c>
      <c r="H392" s="24">
        <v>124</v>
      </c>
      <c r="I392" s="24">
        <v>130</v>
      </c>
      <c r="J392" s="24">
        <v>12</v>
      </c>
      <c r="K392" s="24"/>
      <c r="L392" s="24">
        <v>1</v>
      </c>
      <c r="M392" s="24">
        <v>6</v>
      </c>
      <c r="N392" s="24"/>
      <c r="O392" s="24"/>
      <c r="P392" s="24"/>
      <c r="Q392" s="24">
        <v>13</v>
      </c>
      <c r="R392" s="24">
        <v>16</v>
      </c>
      <c r="S392" s="24">
        <v>412</v>
      </c>
    </row>
    <row r="393" spans="1:19" ht="15.75" thickBot="1">
      <c r="A393" s="36"/>
      <c r="B393" s="36"/>
      <c r="C393" s="25" t="s">
        <v>158</v>
      </c>
      <c r="D393" s="50"/>
      <c r="E393" s="50"/>
      <c r="F393" s="52"/>
      <c r="G393" s="20">
        <f>G344+G356+G366+G378+G391</f>
        <v>4053</v>
      </c>
      <c r="H393" s="20">
        <f aca="true" t="shared" si="18" ref="H393:S393">H344+H356+H366+H378+H391</f>
        <v>5578</v>
      </c>
      <c r="I393" s="20">
        <f t="shared" si="18"/>
        <v>5335</v>
      </c>
      <c r="J393" s="20">
        <f t="shared" si="18"/>
        <v>509</v>
      </c>
      <c r="K393" s="20"/>
      <c r="L393" s="20">
        <f t="shared" si="18"/>
        <v>6</v>
      </c>
      <c r="M393" s="20">
        <f t="shared" si="18"/>
        <v>297</v>
      </c>
      <c r="N393" s="20"/>
      <c r="O393" s="20"/>
      <c r="P393" s="20"/>
      <c r="Q393" s="20">
        <f t="shared" si="18"/>
        <v>607</v>
      </c>
      <c r="R393" s="20">
        <f t="shared" si="18"/>
        <v>762</v>
      </c>
      <c r="S393" s="20">
        <f t="shared" si="18"/>
        <v>17147</v>
      </c>
    </row>
  </sheetData>
  <sheetProtection/>
  <mergeCells count="710">
    <mergeCell ref="F287:F288"/>
    <mergeCell ref="F292:F293"/>
    <mergeCell ref="F294:F295"/>
    <mergeCell ref="F274:F275"/>
    <mergeCell ref="F276:F277"/>
    <mergeCell ref="F278:F279"/>
    <mergeCell ref="F280:F281"/>
    <mergeCell ref="F283:F284"/>
    <mergeCell ref="F285:F286"/>
    <mergeCell ref="F302:F303"/>
    <mergeCell ref="F304:F305"/>
    <mergeCell ref="F306:F307"/>
    <mergeCell ref="F312:F313"/>
    <mergeCell ref="F314:F315"/>
    <mergeCell ref="F316:F317"/>
    <mergeCell ref="F235:F236"/>
    <mergeCell ref="F237:F238"/>
    <mergeCell ref="F265:F266"/>
    <mergeCell ref="F267:F268"/>
    <mergeCell ref="F272:F273"/>
    <mergeCell ref="F318:F319"/>
    <mergeCell ref="F310:F311"/>
    <mergeCell ref="F296:F297"/>
    <mergeCell ref="F298:F299"/>
    <mergeCell ref="F300:F301"/>
    <mergeCell ref="F259:F260"/>
    <mergeCell ref="F263:F264"/>
    <mergeCell ref="F247:F248"/>
    <mergeCell ref="F249:F250"/>
    <mergeCell ref="F251:F252"/>
    <mergeCell ref="F253:F254"/>
    <mergeCell ref="F239:F240"/>
    <mergeCell ref="F241:F242"/>
    <mergeCell ref="F245:F246"/>
    <mergeCell ref="F208:F209"/>
    <mergeCell ref="F210:F211"/>
    <mergeCell ref="F212:F213"/>
    <mergeCell ref="F214:F215"/>
    <mergeCell ref="F216:F217"/>
    <mergeCell ref="F218:F219"/>
    <mergeCell ref="F220:F221"/>
    <mergeCell ref="F185:F186"/>
    <mergeCell ref="F187:F188"/>
    <mergeCell ref="F192:F193"/>
    <mergeCell ref="F194:F195"/>
    <mergeCell ref="F196:F197"/>
    <mergeCell ref="F198:F199"/>
    <mergeCell ref="F169:F170"/>
    <mergeCell ref="F171:F172"/>
    <mergeCell ref="F175:F176"/>
    <mergeCell ref="F179:F180"/>
    <mergeCell ref="F181:F182"/>
    <mergeCell ref="F183:F184"/>
    <mergeCell ref="F154:F155"/>
    <mergeCell ref="F159:F160"/>
    <mergeCell ref="F161:F162"/>
    <mergeCell ref="F163:F164"/>
    <mergeCell ref="F165:F166"/>
    <mergeCell ref="F167:F168"/>
    <mergeCell ref="F139:F140"/>
    <mergeCell ref="F141:F142"/>
    <mergeCell ref="F143:F144"/>
    <mergeCell ref="F145:F146"/>
    <mergeCell ref="F150:F151"/>
    <mergeCell ref="F152:F153"/>
    <mergeCell ref="F148:F149"/>
    <mergeCell ref="F126:F127"/>
    <mergeCell ref="F128:F129"/>
    <mergeCell ref="F130:F131"/>
    <mergeCell ref="F133:F134"/>
    <mergeCell ref="F137:F138"/>
    <mergeCell ref="F135:F136"/>
    <mergeCell ref="F116:F117"/>
    <mergeCell ref="F118:F119"/>
    <mergeCell ref="F120:F121"/>
    <mergeCell ref="F122:F123"/>
    <mergeCell ref="F124:F125"/>
    <mergeCell ref="F102:F103"/>
    <mergeCell ref="F104:F105"/>
    <mergeCell ref="F106:F107"/>
    <mergeCell ref="F108:F109"/>
    <mergeCell ref="F110:F111"/>
    <mergeCell ref="F112:F113"/>
    <mergeCell ref="F87:F88"/>
    <mergeCell ref="F89:F90"/>
    <mergeCell ref="F91:F92"/>
    <mergeCell ref="F93:F94"/>
    <mergeCell ref="F95:F96"/>
    <mergeCell ref="F97:F98"/>
    <mergeCell ref="F100:F101"/>
    <mergeCell ref="F85:F86"/>
    <mergeCell ref="F72:F73"/>
    <mergeCell ref="F74:F75"/>
    <mergeCell ref="F76:F77"/>
    <mergeCell ref="F78:F79"/>
    <mergeCell ref="F80:F81"/>
    <mergeCell ref="F52:F53"/>
    <mergeCell ref="F59:F60"/>
    <mergeCell ref="F61:F62"/>
    <mergeCell ref="F63:F64"/>
    <mergeCell ref="F70:F71"/>
    <mergeCell ref="F57:F58"/>
    <mergeCell ref="F34:F35"/>
    <mergeCell ref="F36:F37"/>
    <mergeCell ref="F38:F39"/>
    <mergeCell ref="F46:F47"/>
    <mergeCell ref="F48:F49"/>
    <mergeCell ref="F50:F51"/>
    <mergeCell ref="F42:F43"/>
    <mergeCell ref="F44:F45"/>
    <mergeCell ref="F19:F20"/>
    <mergeCell ref="F21:F22"/>
    <mergeCell ref="F23:F24"/>
    <mergeCell ref="F28:F29"/>
    <mergeCell ref="F30:F31"/>
    <mergeCell ref="F32:F33"/>
    <mergeCell ref="F5:F6"/>
    <mergeCell ref="F7:F8"/>
    <mergeCell ref="F9:F10"/>
    <mergeCell ref="F11:F12"/>
    <mergeCell ref="F15:F16"/>
    <mergeCell ref="F17:F18"/>
    <mergeCell ref="F381:F382"/>
    <mergeCell ref="F383:F384"/>
    <mergeCell ref="F385:F386"/>
    <mergeCell ref="F320:F321"/>
    <mergeCell ref="F325:F326"/>
    <mergeCell ref="F343:F344"/>
    <mergeCell ref="F331:F332"/>
    <mergeCell ref="F329:F330"/>
    <mergeCell ref="F327:F328"/>
    <mergeCell ref="F355:F356"/>
    <mergeCell ref="F365:F366"/>
    <mergeCell ref="F367:F368"/>
    <mergeCell ref="F369:F370"/>
    <mergeCell ref="F371:F372"/>
    <mergeCell ref="F377:F378"/>
    <mergeCell ref="F379:F380"/>
    <mergeCell ref="F345:F346"/>
    <mergeCell ref="F347:F348"/>
    <mergeCell ref="F349:F350"/>
    <mergeCell ref="F357:F358"/>
    <mergeCell ref="F359:F360"/>
    <mergeCell ref="F361:F362"/>
    <mergeCell ref="B206:B207"/>
    <mergeCell ref="D206:D207"/>
    <mergeCell ref="F333:F334"/>
    <mergeCell ref="F335:F336"/>
    <mergeCell ref="F337:F338"/>
    <mergeCell ref="F339:F340"/>
    <mergeCell ref="F206:F207"/>
    <mergeCell ref="F223:F224"/>
    <mergeCell ref="F225:F226"/>
    <mergeCell ref="F227:F228"/>
    <mergeCell ref="D185:D186"/>
    <mergeCell ref="E185:E186"/>
    <mergeCell ref="C200:C201"/>
    <mergeCell ref="D200:D201"/>
    <mergeCell ref="E200:E201"/>
    <mergeCell ref="E202:E205"/>
    <mergeCell ref="C187:C188"/>
    <mergeCell ref="D187:D188"/>
    <mergeCell ref="E187:E188"/>
    <mergeCell ref="E189:E191"/>
    <mergeCell ref="F261:F262"/>
    <mergeCell ref="A263:A332"/>
    <mergeCell ref="B331:B332"/>
    <mergeCell ref="B392:B393"/>
    <mergeCell ref="A333:A393"/>
    <mergeCell ref="D392:D393"/>
    <mergeCell ref="E392:E393"/>
    <mergeCell ref="F392:F393"/>
    <mergeCell ref="F390:F391"/>
    <mergeCell ref="F341:F342"/>
    <mergeCell ref="C5:C6"/>
    <mergeCell ref="D5:D6"/>
    <mergeCell ref="E5:E6"/>
    <mergeCell ref="A179:A262"/>
    <mergeCell ref="B261:B262"/>
    <mergeCell ref="D261:D262"/>
    <mergeCell ref="E261:E262"/>
    <mergeCell ref="B192:B193"/>
    <mergeCell ref="D192:D193"/>
    <mergeCell ref="E192:E193"/>
    <mergeCell ref="B177:B178"/>
    <mergeCell ref="D177:D178"/>
    <mergeCell ref="E177:E178"/>
    <mergeCell ref="F177:F178"/>
    <mergeCell ref="A46:A178"/>
    <mergeCell ref="E9:E10"/>
    <mergeCell ref="C11:C12"/>
    <mergeCell ref="D11:D12"/>
    <mergeCell ref="E11:E12"/>
    <mergeCell ref="E13:E14"/>
    <mergeCell ref="F2:F4"/>
    <mergeCell ref="G2:R2"/>
    <mergeCell ref="P3:P4"/>
    <mergeCell ref="Q3:Q4"/>
    <mergeCell ref="R3:R4"/>
    <mergeCell ref="A5:A45"/>
    <mergeCell ref="B15:B16"/>
    <mergeCell ref="D15:D16"/>
    <mergeCell ref="E15:E16"/>
    <mergeCell ref="A2:A4"/>
    <mergeCell ref="S2:S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C7:C8"/>
    <mergeCell ref="D7:D8"/>
    <mergeCell ref="E7:E8"/>
    <mergeCell ref="C9:C10"/>
    <mergeCell ref="D9:D10"/>
    <mergeCell ref="B2:B4"/>
    <mergeCell ref="C2:C4"/>
    <mergeCell ref="D2:D4"/>
    <mergeCell ref="E2:E4"/>
    <mergeCell ref="B5:B14"/>
    <mergeCell ref="E17:E18"/>
    <mergeCell ref="C19:C20"/>
    <mergeCell ref="D19:D20"/>
    <mergeCell ref="E19:E20"/>
    <mergeCell ref="C21:C22"/>
    <mergeCell ref="D21:D22"/>
    <mergeCell ref="E21:E22"/>
    <mergeCell ref="C23:C24"/>
    <mergeCell ref="D23:D24"/>
    <mergeCell ref="E23:E24"/>
    <mergeCell ref="E25:E27"/>
    <mergeCell ref="B28:B29"/>
    <mergeCell ref="D28:D29"/>
    <mergeCell ref="E28:E29"/>
    <mergeCell ref="B17:B27"/>
    <mergeCell ref="C17:C18"/>
    <mergeCell ref="D17:D18"/>
    <mergeCell ref="B30:B41"/>
    <mergeCell ref="C30:C31"/>
    <mergeCell ref="D30:D31"/>
    <mergeCell ref="E30:E31"/>
    <mergeCell ref="C32:C33"/>
    <mergeCell ref="D32:D33"/>
    <mergeCell ref="E32:E33"/>
    <mergeCell ref="C34:C35"/>
    <mergeCell ref="D34:D35"/>
    <mergeCell ref="E34:E35"/>
    <mergeCell ref="C36:C37"/>
    <mergeCell ref="D36:D37"/>
    <mergeCell ref="E36:E37"/>
    <mergeCell ref="C38:C39"/>
    <mergeCell ref="D38:D39"/>
    <mergeCell ref="E38:E39"/>
    <mergeCell ref="E52:E53"/>
    <mergeCell ref="E40:E41"/>
    <mergeCell ref="B42:B43"/>
    <mergeCell ref="D42:D43"/>
    <mergeCell ref="E42:E43"/>
    <mergeCell ref="B46:B56"/>
    <mergeCell ref="C46:C47"/>
    <mergeCell ref="D46:D47"/>
    <mergeCell ref="E46:E47"/>
    <mergeCell ref="C48:C49"/>
    <mergeCell ref="E59:E60"/>
    <mergeCell ref="C61:C62"/>
    <mergeCell ref="D61:D62"/>
    <mergeCell ref="D48:D49"/>
    <mergeCell ref="E48:E49"/>
    <mergeCell ref="C50:C51"/>
    <mergeCell ref="D50:D51"/>
    <mergeCell ref="E50:E51"/>
    <mergeCell ref="C52:C53"/>
    <mergeCell ref="D52:D53"/>
    <mergeCell ref="B70:B71"/>
    <mergeCell ref="D70:D71"/>
    <mergeCell ref="E70:E71"/>
    <mergeCell ref="E54:E56"/>
    <mergeCell ref="B57:B58"/>
    <mergeCell ref="D57:D58"/>
    <mergeCell ref="E57:E58"/>
    <mergeCell ref="B59:B69"/>
    <mergeCell ref="C59:C60"/>
    <mergeCell ref="D59:D60"/>
    <mergeCell ref="E82:E84"/>
    <mergeCell ref="E61:E62"/>
    <mergeCell ref="C63:C64"/>
    <mergeCell ref="D63:D64"/>
    <mergeCell ref="E63:E64"/>
    <mergeCell ref="E65:E69"/>
    <mergeCell ref="C78:C79"/>
    <mergeCell ref="D78:D79"/>
    <mergeCell ref="E78:E79"/>
    <mergeCell ref="C80:C81"/>
    <mergeCell ref="B72:B84"/>
    <mergeCell ref="C72:C73"/>
    <mergeCell ref="D72:D73"/>
    <mergeCell ref="E72:E73"/>
    <mergeCell ref="C74:C75"/>
    <mergeCell ref="D74:D75"/>
    <mergeCell ref="E74:E75"/>
    <mergeCell ref="C76:C77"/>
    <mergeCell ref="D76:D77"/>
    <mergeCell ref="E76:E77"/>
    <mergeCell ref="D80:D81"/>
    <mergeCell ref="E80:E81"/>
    <mergeCell ref="C97:C98"/>
    <mergeCell ref="D97:D98"/>
    <mergeCell ref="E97:E98"/>
    <mergeCell ref="E89:E90"/>
    <mergeCell ref="C91:C92"/>
    <mergeCell ref="D91:D92"/>
    <mergeCell ref="E91:E92"/>
    <mergeCell ref="C93:C94"/>
    <mergeCell ref="D93:D94"/>
    <mergeCell ref="E93:E94"/>
    <mergeCell ref="E87:E88"/>
    <mergeCell ref="C89:C90"/>
    <mergeCell ref="D89:D90"/>
    <mergeCell ref="C95:C96"/>
    <mergeCell ref="D95:D96"/>
    <mergeCell ref="E95:E96"/>
    <mergeCell ref="E106:E107"/>
    <mergeCell ref="C108:C109"/>
    <mergeCell ref="D108:D109"/>
    <mergeCell ref="E108:E109"/>
    <mergeCell ref="B85:B86"/>
    <mergeCell ref="D85:D86"/>
    <mergeCell ref="E85:E86"/>
    <mergeCell ref="B87:B99"/>
    <mergeCell ref="C87:C88"/>
    <mergeCell ref="D87:D88"/>
    <mergeCell ref="D104:D105"/>
    <mergeCell ref="E104:E105"/>
    <mergeCell ref="C110:C111"/>
    <mergeCell ref="D110:D111"/>
    <mergeCell ref="E110:E111"/>
    <mergeCell ref="C112:C113"/>
    <mergeCell ref="D112:D113"/>
    <mergeCell ref="E112:E113"/>
    <mergeCell ref="C106:C107"/>
    <mergeCell ref="D106:D107"/>
    <mergeCell ref="D130:D131"/>
    <mergeCell ref="E130:E131"/>
    <mergeCell ref="B100:B101"/>
    <mergeCell ref="D100:D101"/>
    <mergeCell ref="E100:E101"/>
    <mergeCell ref="B102:B115"/>
    <mergeCell ref="C102:C103"/>
    <mergeCell ref="D102:D103"/>
    <mergeCell ref="E102:E103"/>
    <mergeCell ref="C104:C105"/>
    <mergeCell ref="E114:E115"/>
    <mergeCell ref="B116:B117"/>
    <mergeCell ref="D116:D117"/>
    <mergeCell ref="E116:E117"/>
    <mergeCell ref="B118:B132"/>
    <mergeCell ref="C118:C119"/>
    <mergeCell ref="D118:D119"/>
    <mergeCell ref="E118:E119"/>
    <mergeCell ref="C120:C121"/>
    <mergeCell ref="D120:D121"/>
    <mergeCell ref="E120:E121"/>
    <mergeCell ref="C122:C123"/>
    <mergeCell ref="D122:D123"/>
    <mergeCell ref="E122:E123"/>
    <mergeCell ref="C124:C125"/>
    <mergeCell ref="D124:D125"/>
    <mergeCell ref="E124:E125"/>
    <mergeCell ref="B133:B134"/>
    <mergeCell ref="D133:D134"/>
    <mergeCell ref="E133:E134"/>
    <mergeCell ref="C126:C127"/>
    <mergeCell ref="D126:D127"/>
    <mergeCell ref="E126:E127"/>
    <mergeCell ref="C128:C129"/>
    <mergeCell ref="D128:D129"/>
    <mergeCell ref="E128:E129"/>
    <mergeCell ref="C130:C131"/>
    <mergeCell ref="D143:D144"/>
    <mergeCell ref="E143:E144"/>
    <mergeCell ref="E135:E136"/>
    <mergeCell ref="C137:C138"/>
    <mergeCell ref="D137:D138"/>
    <mergeCell ref="E137:E138"/>
    <mergeCell ref="C139:C140"/>
    <mergeCell ref="D139:D140"/>
    <mergeCell ref="E139:E140"/>
    <mergeCell ref="B148:B149"/>
    <mergeCell ref="D148:D149"/>
    <mergeCell ref="E148:E149"/>
    <mergeCell ref="B135:B147"/>
    <mergeCell ref="C135:C136"/>
    <mergeCell ref="D135:D136"/>
    <mergeCell ref="C141:C142"/>
    <mergeCell ref="D141:D142"/>
    <mergeCell ref="E141:E142"/>
    <mergeCell ref="C143:C144"/>
    <mergeCell ref="D154:D155"/>
    <mergeCell ref="E154:E155"/>
    <mergeCell ref="E156:E158"/>
    <mergeCell ref="C145:C146"/>
    <mergeCell ref="D145:D146"/>
    <mergeCell ref="E145:E146"/>
    <mergeCell ref="D167:D168"/>
    <mergeCell ref="E167:E168"/>
    <mergeCell ref="B150:B158"/>
    <mergeCell ref="C150:C151"/>
    <mergeCell ref="D150:D151"/>
    <mergeCell ref="E150:E151"/>
    <mergeCell ref="C152:C153"/>
    <mergeCell ref="D152:D153"/>
    <mergeCell ref="E152:E153"/>
    <mergeCell ref="C154:C155"/>
    <mergeCell ref="D161:D162"/>
    <mergeCell ref="E161:E162"/>
    <mergeCell ref="C163:C164"/>
    <mergeCell ref="D163:D164"/>
    <mergeCell ref="E173:E174"/>
    <mergeCell ref="E163:E164"/>
    <mergeCell ref="C165:C166"/>
    <mergeCell ref="D165:D166"/>
    <mergeCell ref="E165:E166"/>
    <mergeCell ref="C167:C168"/>
    <mergeCell ref="E181:E182"/>
    <mergeCell ref="C183:C184"/>
    <mergeCell ref="D183:D184"/>
    <mergeCell ref="E183:E184"/>
    <mergeCell ref="C185:C186"/>
    <mergeCell ref="B159:B160"/>
    <mergeCell ref="D159:D160"/>
    <mergeCell ref="E159:E160"/>
    <mergeCell ref="B161:B174"/>
    <mergeCell ref="C161:C162"/>
    <mergeCell ref="D179:D180"/>
    <mergeCell ref="E179:E180"/>
    <mergeCell ref="C181:C182"/>
    <mergeCell ref="C169:C170"/>
    <mergeCell ref="D169:D170"/>
    <mergeCell ref="E169:E170"/>
    <mergeCell ref="C171:C172"/>
    <mergeCell ref="D171:D172"/>
    <mergeCell ref="E171:E172"/>
    <mergeCell ref="D181:D182"/>
    <mergeCell ref="D196:D197"/>
    <mergeCell ref="E196:E197"/>
    <mergeCell ref="C198:C199"/>
    <mergeCell ref="D198:D199"/>
    <mergeCell ref="E198:E199"/>
    <mergeCell ref="B175:B176"/>
    <mergeCell ref="D175:D176"/>
    <mergeCell ref="E175:E176"/>
    <mergeCell ref="B179:B191"/>
    <mergeCell ref="C179:C180"/>
    <mergeCell ref="E214:E215"/>
    <mergeCell ref="C216:C217"/>
    <mergeCell ref="D216:D217"/>
    <mergeCell ref="E216:E217"/>
    <mergeCell ref="E206:E207"/>
    <mergeCell ref="B194:B205"/>
    <mergeCell ref="C194:C195"/>
    <mergeCell ref="D194:D195"/>
    <mergeCell ref="E194:E195"/>
    <mergeCell ref="C196:C197"/>
    <mergeCell ref="D212:D213"/>
    <mergeCell ref="E212:E213"/>
    <mergeCell ref="C218:C219"/>
    <mergeCell ref="D218:D219"/>
    <mergeCell ref="E218:E219"/>
    <mergeCell ref="C220:C221"/>
    <mergeCell ref="D220:D221"/>
    <mergeCell ref="E220:E221"/>
    <mergeCell ref="C214:C215"/>
    <mergeCell ref="D214:D215"/>
    <mergeCell ref="E227:E228"/>
    <mergeCell ref="E229:E234"/>
    <mergeCell ref="B208:B222"/>
    <mergeCell ref="C208:C209"/>
    <mergeCell ref="D208:D209"/>
    <mergeCell ref="E208:E209"/>
    <mergeCell ref="C210:C211"/>
    <mergeCell ref="D210:D211"/>
    <mergeCell ref="E210:E211"/>
    <mergeCell ref="C212:C213"/>
    <mergeCell ref="E243:E244"/>
    <mergeCell ref="B223:B224"/>
    <mergeCell ref="D223:D224"/>
    <mergeCell ref="E223:E224"/>
    <mergeCell ref="B225:B234"/>
    <mergeCell ref="C225:C226"/>
    <mergeCell ref="D225:D226"/>
    <mergeCell ref="E225:E226"/>
    <mergeCell ref="C227:C228"/>
    <mergeCell ref="D227:D228"/>
    <mergeCell ref="C239:C240"/>
    <mergeCell ref="D239:D240"/>
    <mergeCell ref="E239:E240"/>
    <mergeCell ref="C241:C242"/>
    <mergeCell ref="D241:D242"/>
    <mergeCell ref="E241:E242"/>
    <mergeCell ref="E255:E258"/>
    <mergeCell ref="B259:B260"/>
    <mergeCell ref="D259:D260"/>
    <mergeCell ref="B235:B236"/>
    <mergeCell ref="D235:D236"/>
    <mergeCell ref="E235:E236"/>
    <mergeCell ref="B237:B244"/>
    <mergeCell ref="C237:C238"/>
    <mergeCell ref="D237:D238"/>
    <mergeCell ref="E237:E238"/>
    <mergeCell ref="E249:E250"/>
    <mergeCell ref="C251:C252"/>
    <mergeCell ref="D251:D252"/>
    <mergeCell ref="E251:E252"/>
    <mergeCell ref="C253:C254"/>
    <mergeCell ref="D253:D254"/>
    <mergeCell ref="E253:E254"/>
    <mergeCell ref="B245:B246"/>
    <mergeCell ref="D245:D246"/>
    <mergeCell ref="E245:E246"/>
    <mergeCell ref="E259:E260"/>
    <mergeCell ref="B247:B258"/>
    <mergeCell ref="C247:C248"/>
    <mergeCell ref="D247:D248"/>
    <mergeCell ref="E247:E248"/>
    <mergeCell ref="C249:C250"/>
    <mergeCell ref="D249:D250"/>
    <mergeCell ref="B283:B284"/>
    <mergeCell ref="D283:D284"/>
    <mergeCell ref="E283:E284"/>
    <mergeCell ref="B285:B289"/>
    <mergeCell ref="C285:C286"/>
    <mergeCell ref="D285:D286"/>
    <mergeCell ref="E285:E286"/>
    <mergeCell ref="C287:C288"/>
    <mergeCell ref="D287:D288"/>
    <mergeCell ref="E287:E288"/>
    <mergeCell ref="E267:E268"/>
    <mergeCell ref="E269:E271"/>
    <mergeCell ref="C280:C281"/>
    <mergeCell ref="D280:D281"/>
    <mergeCell ref="E263:E264"/>
    <mergeCell ref="C265:C266"/>
    <mergeCell ref="D274:D275"/>
    <mergeCell ref="E274:E275"/>
    <mergeCell ref="C276:C277"/>
    <mergeCell ref="D272:D273"/>
    <mergeCell ref="E272:E273"/>
    <mergeCell ref="B274:B282"/>
    <mergeCell ref="C274:C275"/>
    <mergeCell ref="C278:C279"/>
    <mergeCell ref="D278:D279"/>
    <mergeCell ref="E278:E279"/>
    <mergeCell ref="E280:E281"/>
    <mergeCell ref="B263:B271"/>
    <mergeCell ref="C263:C264"/>
    <mergeCell ref="D263:D264"/>
    <mergeCell ref="D267:D268"/>
    <mergeCell ref="D276:D277"/>
    <mergeCell ref="E276:E277"/>
    <mergeCell ref="D265:D266"/>
    <mergeCell ref="E265:E266"/>
    <mergeCell ref="C267:C268"/>
    <mergeCell ref="B272:B273"/>
    <mergeCell ref="B290:B291"/>
    <mergeCell ref="D290:D291"/>
    <mergeCell ref="E290:E291"/>
    <mergeCell ref="B292:B297"/>
    <mergeCell ref="C292:C293"/>
    <mergeCell ref="D292:D293"/>
    <mergeCell ref="E292:E293"/>
    <mergeCell ref="C294:C295"/>
    <mergeCell ref="D294:D295"/>
    <mergeCell ref="E294:E295"/>
    <mergeCell ref="C296:C297"/>
    <mergeCell ref="D296:D297"/>
    <mergeCell ref="E296:E297"/>
    <mergeCell ref="B298:B299"/>
    <mergeCell ref="D298:D299"/>
    <mergeCell ref="E298:E299"/>
    <mergeCell ref="E300:E301"/>
    <mergeCell ref="C302:C303"/>
    <mergeCell ref="D302:D303"/>
    <mergeCell ref="E302:E303"/>
    <mergeCell ref="C304:C305"/>
    <mergeCell ref="D304:D305"/>
    <mergeCell ref="E304:E305"/>
    <mergeCell ref="C306:C307"/>
    <mergeCell ref="D306:D307"/>
    <mergeCell ref="E306:E307"/>
    <mergeCell ref="E308:E309"/>
    <mergeCell ref="B310:B311"/>
    <mergeCell ref="D310:D311"/>
    <mergeCell ref="E310:E311"/>
    <mergeCell ref="B300:B309"/>
    <mergeCell ref="C300:C301"/>
    <mergeCell ref="D300:D301"/>
    <mergeCell ref="B312:B324"/>
    <mergeCell ref="C312:C313"/>
    <mergeCell ref="D337:D338"/>
    <mergeCell ref="E337:E338"/>
    <mergeCell ref="B329:B330"/>
    <mergeCell ref="D329:D330"/>
    <mergeCell ref="E329:E330"/>
    <mergeCell ref="D331:D332"/>
    <mergeCell ref="E331:E332"/>
    <mergeCell ref="B325:B326"/>
    <mergeCell ref="D325:D326"/>
    <mergeCell ref="E325:E326"/>
    <mergeCell ref="B327:B328"/>
    <mergeCell ref="C327:C328"/>
    <mergeCell ref="D327:D328"/>
    <mergeCell ref="E327:E328"/>
    <mergeCell ref="D312:D313"/>
    <mergeCell ref="E322:E324"/>
    <mergeCell ref="E312:E313"/>
    <mergeCell ref="C314:C315"/>
    <mergeCell ref="D314:D315"/>
    <mergeCell ref="E314:E315"/>
    <mergeCell ref="C316:C317"/>
    <mergeCell ref="D316:D317"/>
    <mergeCell ref="E316:E317"/>
    <mergeCell ref="D339:D340"/>
    <mergeCell ref="E339:E340"/>
    <mergeCell ref="C318:C319"/>
    <mergeCell ref="D318:D319"/>
    <mergeCell ref="E318:E319"/>
    <mergeCell ref="C320:C321"/>
    <mergeCell ref="D320:D321"/>
    <mergeCell ref="E320:E321"/>
    <mergeCell ref="E335:E336"/>
    <mergeCell ref="C337:C338"/>
    <mergeCell ref="B343:B344"/>
    <mergeCell ref="D343:D344"/>
    <mergeCell ref="E343:E344"/>
    <mergeCell ref="B333:B342"/>
    <mergeCell ref="C333:C334"/>
    <mergeCell ref="D333:D334"/>
    <mergeCell ref="E333:E334"/>
    <mergeCell ref="C335:C336"/>
    <mergeCell ref="D335:D336"/>
    <mergeCell ref="C339:C340"/>
    <mergeCell ref="C349:C350"/>
    <mergeCell ref="D349:D350"/>
    <mergeCell ref="E349:E350"/>
    <mergeCell ref="C341:C342"/>
    <mergeCell ref="D341:D342"/>
    <mergeCell ref="E341:E342"/>
    <mergeCell ref="E357:E358"/>
    <mergeCell ref="C359:C360"/>
    <mergeCell ref="D359:D360"/>
    <mergeCell ref="B345:B354"/>
    <mergeCell ref="C345:C346"/>
    <mergeCell ref="D345:D346"/>
    <mergeCell ref="E345:E346"/>
    <mergeCell ref="C347:C348"/>
    <mergeCell ref="D347:D348"/>
    <mergeCell ref="E347:E348"/>
    <mergeCell ref="B365:B366"/>
    <mergeCell ref="D365:D366"/>
    <mergeCell ref="E365:E366"/>
    <mergeCell ref="E351:E354"/>
    <mergeCell ref="B355:B356"/>
    <mergeCell ref="D355:D356"/>
    <mergeCell ref="E355:E356"/>
    <mergeCell ref="B357:B364"/>
    <mergeCell ref="C357:C358"/>
    <mergeCell ref="D357:D358"/>
    <mergeCell ref="E369:E370"/>
    <mergeCell ref="C371:C372"/>
    <mergeCell ref="D371:D372"/>
    <mergeCell ref="E371:E372"/>
    <mergeCell ref="E359:E360"/>
    <mergeCell ref="C361:C362"/>
    <mergeCell ref="D361:D362"/>
    <mergeCell ref="E361:E362"/>
    <mergeCell ref="E363:E364"/>
    <mergeCell ref="D379:D380"/>
    <mergeCell ref="E379:E380"/>
    <mergeCell ref="C381:C382"/>
    <mergeCell ref="D381:D382"/>
    <mergeCell ref="B367:B376"/>
    <mergeCell ref="C367:C368"/>
    <mergeCell ref="D367:D368"/>
    <mergeCell ref="E367:E368"/>
    <mergeCell ref="C369:C370"/>
    <mergeCell ref="D369:D370"/>
    <mergeCell ref="E383:E384"/>
    <mergeCell ref="C385:C386"/>
    <mergeCell ref="D385:D386"/>
    <mergeCell ref="E385:E386"/>
    <mergeCell ref="E373:E376"/>
    <mergeCell ref="B377:B378"/>
    <mergeCell ref="D377:D378"/>
    <mergeCell ref="E377:E378"/>
    <mergeCell ref="B379:B389"/>
    <mergeCell ref="C379:C380"/>
    <mergeCell ref="E387:E389"/>
    <mergeCell ref="B390:B391"/>
    <mergeCell ref="D390:D391"/>
    <mergeCell ref="E390:E391"/>
    <mergeCell ref="B44:B45"/>
    <mergeCell ref="D44:D45"/>
    <mergeCell ref="E44:E45"/>
    <mergeCell ref="E381:E382"/>
    <mergeCell ref="C383:C384"/>
    <mergeCell ref="D383:D384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何翔</dc:creator>
  <cp:keywords/>
  <dc:description/>
  <cp:lastModifiedBy>Xiang He</cp:lastModifiedBy>
  <cp:lastPrinted>2012-06-04T06:47:08Z</cp:lastPrinted>
  <dcterms:created xsi:type="dcterms:W3CDTF">2012-04-12T12:37:58Z</dcterms:created>
  <dcterms:modified xsi:type="dcterms:W3CDTF">2012-09-17T06:07:42Z</dcterms:modified>
  <cp:category/>
  <cp:version/>
  <cp:contentType/>
  <cp:contentStatus/>
</cp:coreProperties>
</file>