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3715" windowHeight="9855" activeTab="6"/>
  </bookViews>
  <sheets>
    <sheet name="summary" sheetId="5" r:id="rId1"/>
    <sheet name="5" sheetId="1" r:id="rId2"/>
    <sheet name="6" sheetId="2" r:id="rId3"/>
    <sheet name="2" sheetId="3" r:id="rId4"/>
    <sheet name="3" sheetId="4" r:id="rId5"/>
    <sheet name="4" sheetId="6" r:id="rId6"/>
    <sheet name="1" sheetId="7" r:id="rId7"/>
  </sheets>
  <calcPr calcId="145621"/>
</workbook>
</file>

<file path=xl/calcChain.xml><?xml version="1.0" encoding="utf-8"?>
<calcChain xmlns="http://schemas.openxmlformats.org/spreadsheetml/2006/main">
  <c r="B17" i="7" l="1"/>
  <c r="C17" i="7"/>
  <c r="D17" i="7"/>
  <c r="E17" i="7"/>
  <c r="F17" i="7"/>
  <c r="G17" i="7"/>
  <c r="B18" i="7"/>
  <c r="C18" i="7"/>
  <c r="D18" i="7"/>
  <c r="E18" i="7"/>
  <c r="F18" i="7"/>
  <c r="G18" i="7"/>
  <c r="B19" i="7"/>
  <c r="C19" i="7"/>
  <c r="D19" i="7"/>
  <c r="E19" i="7"/>
  <c r="F19" i="7"/>
  <c r="G19" i="7"/>
  <c r="B20" i="7"/>
  <c r="C20" i="7"/>
  <c r="D20" i="7"/>
  <c r="E20" i="7"/>
  <c r="F20" i="7"/>
  <c r="G20" i="7"/>
  <c r="B21" i="7"/>
  <c r="C21" i="7"/>
  <c r="D21" i="7"/>
  <c r="E21" i="7"/>
  <c r="F21" i="7"/>
  <c r="G21" i="7"/>
  <c r="B22" i="7"/>
  <c r="C22" i="7"/>
  <c r="D22" i="7"/>
  <c r="E22" i="7"/>
  <c r="F22" i="7"/>
  <c r="G22" i="7"/>
  <c r="C16" i="7"/>
  <c r="D16" i="7"/>
  <c r="E16" i="7"/>
  <c r="F16" i="7"/>
  <c r="G16" i="7"/>
  <c r="B16" i="7"/>
  <c r="K6" i="7"/>
  <c r="L6" i="7"/>
  <c r="M6" i="7"/>
  <c r="N6" i="7"/>
  <c r="O6" i="7"/>
  <c r="K7" i="7"/>
  <c r="L7" i="7"/>
  <c r="M7" i="7"/>
  <c r="N7" i="7"/>
  <c r="O7" i="7"/>
  <c r="K8" i="7"/>
  <c r="L8" i="7"/>
  <c r="M8" i="7"/>
  <c r="N8" i="7"/>
  <c r="O8" i="7"/>
  <c r="K9" i="7"/>
  <c r="L9" i="7"/>
  <c r="M9" i="7"/>
  <c r="N9" i="7"/>
  <c r="O9" i="7"/>
  <c r="K10" i="7"/>
  <c r="L10" i="7"/>
  <c r="M10" i="7"/>
  <c r="N10" i="7"/>
  <c r="O10" i="7"/>
  <c r="K11" i="7"/>
  <c r="L11" i="7"/>
  <c r="M11" i="7"/>
  <c r="N11" i="7"/>
  <c r="O11" i="7"/>
  <c r="O5" i="7"/>
  <c r="N5" i="7"/>
  <c r="M5" i="7"/>
  <c r="L5" i="7"/>
  <c r="K5" i="7"/>
  <c r="J5" i="7"/>
  <c r="J6" i="7"/>
  <c r="J7" i="7"/>
  <c r="J8" i="7"/>
  <c r="J9" i="7"/>
  <c r="J10" i="7"/>
  <c r="J11" i="7"/>
  <c r="C3" i="4"/>
  <c r="C4" i="6"/>
  <c r="C5" i="6"/>
  <c r="D5" i="6" s="1"/>
  <c r="C6" i="6"/>
  <c r="C7" i="6"/>
  <c r="C8" i="6"/>
  <c r="C9" i="6"/>
  <c r="D9" i="6" s="1"/>
  <c r="C3" i="6"/>
  <c r="D3" i="6" s="1"/>
  <c r="C4" i="4"/>
  <c r="C5" i="4"/>
  <c r="D5" i="4" s="1"/>
  <c r="C6" i="4"/>
  <c r="C7" i="4"/>
  <c r="D7" i="4" s="1"/>
  <c r="C8" i="4"/>
  <c r="C9" i="4"/>
  <c r="D9" i="4" s="1"/>
  <c r="D8" i="6"/>
  <c r="D7" i="6"/>
  <c r="D6" i="6"/>
  <c r="D4" i="6"/>
  <c r="D3" i="4"/>
  <c r="D8" i="4"/>
  <c r="D6" i="4"/>
  <c r="D4" i="4"/>
  <c r="C3" i="2"/>
  <c r="D3" i="2"/>
  <c r="C4" i="3"/>
  <c r="D4" i="3" s="1"/>
  <c r="C5" i="3"/>
  <c r="D5" i="3" s="1"/>
  <c r="C6" i="3"/>
  <c r="C7" i="3"/>
  <c r="D7" i="3" s="1"/>
  <c r="C3" i="3"/>
  <c r="D3" i="3" s="1"/>
  <c r="D6" i="3"/>
  <c r="D4" i="1"/>
  <c r="D5" i="1"/>
  <c r="D6" i="1"/>
  <c r="D7" i="1"/>
  <c r="D8" i="1"/>
  <c r="D9" i="1"/>
  <c r="D3" i="1"/>
  <c r="D4" i="2"/>
  <c r="D5" i="2"/>
  <c r="D6" i="2"/>
  <c r="D7" i="2"/>
  <c r="C6" i="2"/>
  <c r="C7" i="2"/>
  <c r="C4" i="2"/>
  <c r="C5" i="2"/>
  <c r="C4" i="1"/>
  <c r="C5" i="1"/>
  <c r="C6" i="1"/>
  <c r="C7" i="1"/>
  <c r="C8" i="1"/>
  <c r="C9" i="1"/>
  <c r="C3" i="1"/>
</calcChain>
</file>

<file path=xl/sharedStrings.xml><?xml version="1.0" encoding="utf-8"?>
<sst xmlns="http://schemas.openxmlformats.org/spreadsheetml/2006/main" count="50" uniqueCount="28">
  <si>
    <t>sim</t>
  </si>
  <si>
    <t>r20=0; N0=50; N1=100000</t>
    <phoneticPr fontId="1" type="noConversion"/>
  </si>
  <si>
    <t>difference</t>
    <phoneticPr fontId="1" type="noConversion"/>
  </si>
  <si>
    <t>expected</t>
    <phoneticPr fontId="1" type="noConversion"/>
  </si>
  <si>
    <t>recombination rate</t>
    <phoneticPr fontId="1" type="noConversion"/>
  </si>
  <si>
    <t>r20=0; N0=100000; c=0.0001</t>
    <phoneticPr fontId="1" type="noConversion"/>
  </si>
  <si>
    <t>N1</t>
    <phoneticPr fontId="1" type="noConversion"/>
  </si>
  <si>
    <t>r20=1; N0=100000; c=0.0001</t>
    <phoneticPr fontId="1" type="noConversion"/>
  </si>
  <si>
    <t>r20: the squared LD at the previous generation</t>
    <phoneticPr fontId="1" type="noConversion"/>
  </si>
  <si>
    <t>r2: the squared LD at the current generation</t>
    <phoneticPr fontId="1" type="noConversion"/>
  </si>
  <si>
    <t>N0: effective population size at the previous generation</t>
    <phoneticPr fontId="1" type="noConversion"/>
  </si>
  <si>
    <t>N1: effective population size at the current generation</t>
    <phoneticPr fontId="1" type="noConversion"/>
  </si>
  <si>
    <t>c: recombination rate</t>
    <phoneticPr fontId="1" type="noConversion"/>
  </si>
  <si>
    <t>r20 *</t>
    <phoneticPr fontId="1" type="noConversion"/>
  </si>
  <si>
    <t>(1-1/2/N1) *</t>
    <phoneticPr fontId="1" type="noConversion"/>
  </si>
  <si>
    <t>(1-c/N0) *</t>
    <phoneticPr fontId="1" type="noConversion"/>
  </si>
  <si>
    <t>(1-c)^2 +</t>
    <phoneticPr fontId="1" type="noConversion"/>
  </si>
  <si>
    <t>c^2/2/N0 +</t>
    <phoneticPr fontId="1" type="noConversion"/>
  </si>
  <si>
    <t>1/2/N1</t>
    <phoneticPr fontId="1" type="noConversion"/>
  </si>
  <si>
    <t>r2 =</t>
    <phoneticPr fontId="1" type="noConversion"/>
  </si>
  <si>
    <t>r20=1; N0=50; N1=100000</t>
    <phoneticPr fontId="1" type="noConversion"/>
  </si>
  <si>
    <t>N0=100000; N1=100000</t>
    <phoneticPr fontId="1" type="noConversion"/>
  </si>
  <si>
    <t>simulation</t>
    <phoneticPr fontId="1" type="noConversion"/>
  </si>
  <si>
    <t>r20</t>
    <phoneticPr fontId="1" type="noConversion"/>
  </si>
  <si>
    <t>r20=1; N0=100000; N1=100000</t>
    <phoneticPr fontId="1" type="noConversion"/>
  </si>
  <si>
    <t>Index:</t>
    <phoneticPr fontId="1" type="noConversion"/>
  </si>
  <si>
    <t>Each simulated value was obtained from 10000 simulations.</t>
    <phoneticPr fontId="1" type="noConversion"/>
  </si>
  <si>
    <t>Each simulation was conducted from a fixed r20 value for one generation.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</si>
</sst>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0" xfId="0">
      <alignment vertical="center"/>
    </xf>
    <xf numFmtId="1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H8" sqref="H8"/>
    </sheetView>
  </sheetViews>
  <sheetFormatPr defaultRowHeight="16.5" x14ac:dyDescent="0.3"/>
  <cols>
    <col min="1" max="1" width="5.5" customWidth="1"/>
    <col min="2" max="2" width="5.5" bestFit="1" customWidth="1"/>
    <col min="3" max="3" width="11.875" bestFit="1" customWidth="1"/>
    <col min="4" max="4" width="9.875" bestFit="1" customWidth="1"/>
    <col min="5" max="5" width="9.125" bestFit="1" customWidth="1"/>
    <col min="6" max="6" width="11.75" bestFit="1" customWidth="1"/>
  </cols>
  <sheetData>
    <row r="1" spans="1:7" s="6" customFormat="1" x14ac:dyDescent="0.3">
      <c r="A1" s="6" t="s">
        <v>26</v>
      </c>
    </row>
    <row r="2" spans="1:7" s="6" customFormat="1" x14ac:dyDescent="0.3">
      <c r="A2" s="6" t="s">
        <v>27</v>
      </c>
    </row>
    <row r="3" spans="1:7" s="6" customFormat="1" x14ac:dyDescent="0.3"/>
    <row r="4" spans="1:7" x14ac:dyDescent="0.3">
      <c r="A4" t="s">
        <v>9</v>
      </c>
    </row>
    <row r="5" spans="1:7" s="2" customFormat="1" x14ac:dyDescent="0.3">
      <c r="A5" s="2" t="s">
        <v>8</v>
      </c>
    </row>
    <row r="6" spans="1:7" s="2" customFormat="1" x14ac:dyDescent="0.3">
      <c r="A6" s="2" t="s">
        <v>10</v>
      </c>
    </row>
    <row r="7" spans="1:7" s="2" customFormat="1" x14ac:dyDescent="0.3">
      <c r="A7" s="2" t="s">
        <v>11</v>
      </c>
    </row>
    <row r="8" spans="1:7" s="2" customFormat="1" x14ac:dyDescent="0.3">
      <c r="A8" s="2" t="s">
        <v>12</v>
      </c>
    </row>
    <row r="9" spans="1:7" s="2" customFormat="1" x14ac:dyDescent="0.3"/>
    <row r="10" spans="1:7" x14ac:dyDescent="0.3">
      <c r="A10" t="s">
        <v>19</v>
      </c>
      <c r="B10" t="s">
        <v>13</v>
      </c>
      <c r="C10" t="s">
        <v>14</v>
      </c>
      <c r="D10" t="s">
        <v>15</v>
      </c>
      <c r="E10" t="s">
        <v>16</v>
      </c>
      <c r="F10" t="s">
        <v>17</v>
      </c>
      <c r="G10" s="4" t="s">
        <v>18</v>
      </c>
    </row>
    <row r="11" spans="1:7" x14ac:dyDescent="0.3">
      <c r="A11" t="s">
        <v>25</v>
      </c>
      <c r="B11">
        <v>1</v>
      </c>
      <c r="C11">
        <v>2</v>
      </c>
      <c r="D11">
        <v>3</v>
      </c>
      <c r="E11">
        <v>4</v>
      </c>
      <c r="F11">
        <v>5</v>
      </c>
      <c r="G11">
        <v>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9"/>
    </sheetView>
  </sheetViews>
  <sheetFormatPr defaultRowHeight="16.5" x14ac:dyDescent="0.3"/>
  <cols>
    <col min="1" max="1" width="17.5" customWidth="1"/>
    <col min="4" max="4" width="9.375" bestFit="1" customWidth="1"/>
  </cols>
  <sheetData>
    <row r="1" spans="1:4" x14ac:dyDescent="0.3">
      <c r="A1" t="s">
        <v>1</v>
      </c>
    </row>
    <row r="2" spans="1:4" x14ac:dyDescent="0.3">
      <c r="A2" t="s">
        <v>4</v>
      </c>
      <c r="B2" t="s">
        <v>0</v>
      </c>
      <c r="C2" t="s">
        <v>3</v>
      </c>
      <c r="D2" t="s">
        <v>2</v>
      </c>
    </row>
    <row r="3" spans="1:4" x14ac:dyDescent="0.3">
      <c r="A3">
        <v>0.5</v>
      </c>
      <c r="B3" s="1">
        <v>2.49E-3</v>
      </c>
      <c r="C3">
        <f>A3^2/100+1/200000</f>
        <v>2.5049999999999998E-3</v>
      </c>
      <c r="D3" s="1">
        <f>B3-C3</f>
        <v>-1.4999999999999823E-5</v>
      </c>
    </row>
    <row r="4" spans="1:4" x14ac:dyDescent="0.3">
      <c r="A4">
        <v>0.4</v>
      </c>
      <c r="B4" s="1">
        <v>1.5900000000000001E-3</v>
      </c>
      <c r="C4" s="2">
        <f t="shared" ref="C4:C9" si="0">A4^2/100+1/200000</f>
        <v>1.6050000000000003E-3</v>
      </c>
      <c r="D4" s="3">
        <f t="shared" ref="D4:D9" si="1">B4-C4</f>
        <v>-1.5000000000000256E-5</v>
      </c>
    </row>
    <row r="5" spans="1:4" x14ac:dyDescent="0.3">
      <c r="A5">
        <v>0.3</v>
      </c>
      <c r="B5" s="1">
        <v>8.9400000000000005E-4</v>
      </c>
      <c r="C5" s="2">
        <f t="shared" si="0"/>
        <v>9.0499999999999999E-4</v>
      </c>
      <c r="D5" s="3">
        <f t="shared" si="1"/>
        <v>-1.0999999999999942E-5</v>
      </c>
    </row>
    <row r="6" spans="1:4" x14ac:dyDescent="0.3">
      <c r="A6">
        <v>0.2</v>
      </c>
      <c r="B6" s="1">
        <v>4.0900000000000002E-4</v>
      </c>
      <c r="C6" s="2">
        <f t="shared" si="0"/>
        <v>4.0500000000000009E-4</v>
      </c>
      <c r="D6" s="3">
        <f t="shared" si="1"/>
        <v>3.9999999999999346E-6</v>
      </c>
    </row>
    <row r="7" spans="1:4" x14ac:dyDescent="0.3">
      <c r="A7">
        <v>0.1</v>
      </c>
      <c r="B7" s="1">
        <v>1.0399999999999999E-4</v>
      </c>
      <c r="C7" s="2">
        <f t="shared" si="0"/>
        <v>1.0500000000000002E-4</v>
      </c>
      <c r="D7" s="3">
        <f t="shared" si="1"/>
        <v>-1.0000000000000243E-6</v>
      </c>
    </row>
    <row r="8" spans="1:4" x14ac:dyDescent="0.3">
      <c r="A8">
        <v>0.01</v>
      </c>
      <c r="B8" s="1">
        <v>6.02E-6</v>
      </c>
      <c r="C8" s="2">
        <f t="shared" si="0"/>
        <v>6.0000000000000002E-6</v>
      </c>
      <c r="D8" s="3">
        <f t="shared" si="1"/>
        <v>1.9999999999999809E-8</v>
      </c>
    </row>
    <row r="9" spans="1:4" x14ac:dyDescent="0.3">
      <c r="A9">
        <v>1E-3</v>
      </c>
      <c r="B9" s="1">
        <v>4.9200000000000003E-6</v>
      </c>
      <c r="C9" s="2">
        <f t="shared" si="0"/>
        <v>5.0100000000000003E-6</v>
      </c>
      <c r="D9" s="3">
        <f t="shared" si="1"/>
        <v>-8.9999999999999985E-8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H12" sqref="H12"/>
    </sheetView>
  </sheetViews>
  <sheetFormatPr defaultRowHeight="16.5" x14ac:dyDescent="0.3"/>
  <cols>
    <col min="4" max="4" width="9.375" bestFit="1" customWidth="1"/>
  </cols>
  <sheetData>
    <row r="1" spans="1:4" x14ac:dyDescent="0.3">
      <c r="A1" s="2" t="s">
        <v>5</v>
      </c>
      <c r="B1" s="2"/>
      <c r="C1" s="2"/>
      <c r="D1" s="2"/>
    </row>
    <row r="2" spans="1:4" x14ac:dyDescent="0.3">
      <c r="A2" s="2" t="s">
        <v>6</v>
      </c>
      <c r="B2" s="2" t="s">
        <v>0</v>
      </c>
      <c r="C2" s="2" t="s">
        <v>3</v>
      </c>
      <c r="D2" s="2" t="s">
        <v>2</v>
      </c>
    </row>
    <row r="3" spans="1:4" x14ac:dyDescent="0.3">
      <c r="A3" s="2">
        <v>50</v>
      </c>
      <c r="B3" s="2">
        <v>1.011928E-2</v>
      </c>
      <c r="C3" s="2">
        <f>0.0001^2/200000+1/(2*A3)</f>
        <v>1.000000000005E-2</v>
      </c>
      <c r="D3" s="3">
        <f>B3-C3</f>
        <v>1.1927999994999945E-4</v>
      </c>
    </row>
    <row r="4" spans="1:4" x14ac:dyDescent="0.3">
      <c r="A4" s="2">
        <v>100</v>
      </c>
      <c r="B4" s="2">
        <v>4.9869279999999998E-3</v>
      </c>
      <c r="C4" s="2">
        <f t="shared" ref="C4:C7" si="0">0.0001^2/200000+1/(2*A4)</f>
        <v>5.00000000005E-3</v>
      </c>
      <c r="D4" s="3">
        <f t="shared" ref="D4:D7" si="1">B4-C4</f>
        <v>-1.3072000050000192E-5</v>
      </c>
    </row>
    <row r="5" spans="1:4" x14ac:dyDescent="0.3">
      <c r="A5" s="2">
        <v>200</v>
      </c>
      <c r="B5" s="2">
        <v>2.5970709999999998E-3</v>
      </c>
      <c r="C5" s="2">
        <f t="shared" si="0"/>
        <v>2.50000000005E-3</v>
      </c>
      <c r="D5" s="3">
        <f t="shared" si="1"/>
        <v>9.7070999949999855E-5</v>
      </c>
    </row>
    <row r="6" spans="1:4" x14ac:dyDescent="0.3">
      <c r="A6" s="2">
        <v>500</v>
      </c>
      <c r="B6" s="2">
        <v>9.933098E-4</v>
      </c>
      <c r="C6" s="2">
        <f t="shared" si="0"/>
        <v>1.00000000005E-3</v>
      </c>
      <c r="D6" s="3">
        <f t="shared" si="1"/>
        <v>-6.6902000499999541E-6</v>
      </c>
    </row>
    <row r="7" spans="1:4" x14ac:dyDescent="0.3">
      <c r="A7" s="2">
        <v>1000</v>
      </c>
      <c r="B7" s="2">
        <v>5.009767E-4</v>
      </c>
      <c r="C7" s="2">
        <f t="shared" si="0"/>
        <v>5.0000000005000005E-4</v>
      </c>
      <c r="D7" s="3">
        <f t="shared" si="1"/>
        <v>9.7669994999995038E-7</v>
      </c>
    </row>
    <row r="8" spans="1:4" x14ac:dyDescent="0.3">
      <c r="A8" s="2"/>
      <c r="B8" s="3"/>
      <c r="C8" s="2"/>
      <c r="D8" s="3"/>
    </row>
    <row r="9" spans="1:4" x14ac:dyDescent="0.3">
      <c r="A9" s="2"/>
      <c r="B9" s="3"/>
      <c r="C9" s="2"/>
      <c r="D9" s="3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3" sqref="C3"/>
    </sheetView>
  </sheetViews>
  <sheetFormatPr defaultRowHeight="16.5" x14ac:dyDescent="0.3"/>
  <cols>
    <col min="4" max="4" width="10" bestFit="1" customWidth="1"/>
  </cols>
  <sheetData>
    <row r="1" spans="1:4" x14ac:dyDescent="0.3">
      <c r="A1" s="2" t="s">
        <v>7</v>
      </c>
      <c r="B1" s="2"/>
      <c r="C1" s="2"/>
      <c r="D1" s="2"/>
    </row>
    <row r="2" spans="1:4" x14ac:dyDescent="0.3">
      <c r="A2" s="2" t="s">
        <v>6</v>
      </c>
      <c r="B2" s="2" t="s">
        <v>0</v>
      </c>
      <c r="C2" s="2" t="s">
        <v>3</v>
      </c>
      <c r="D2" s="2" t="s">
        <v>2</v>
      </c>
    </row>
    <row r="3" spans="1:4" x14ac:dyDescent="0.3">
      <c r="A3" s="2">
        <v>20</v>
      </c>
      <c r="B3" s="2">
        <v>0.99978529999999999</v>
      </c>
      <c r="C3" s="2">
        <f>(1-1/2/A3)*(1-0.0001/100000)*(1-0.0001)^2+0.0001^2/200000+1/(2*A3)</f>
        <v>0.99980500877524503</v>
      </c>
      <c r="D3" s="3">
        <f>B3-C3</f>
        <v>-1.9708775245041998E-5</v>
      </c>
    </row>
    <row r="4" spans="1:4" x14ac:dyDescent="0.3">
      <c r="A4" s="2">
        <v>40</v>
      </c>
      <c r="B4" s="2">
        <v>0.99981739999999997</v>
      </c>
      <c r="C4" s="2">
        <f t="shared" ref="C4:C7" si="0">(1-1/2/A4)*(1-0.0001/100000)*(1-0.0001)^2+0.0001^2/200000+1/(2*A4)</f>
        <v>0.99980250888774758</v>
      </c>
      <c r="D4" s="3">
        <f t="shared" ref="D4:D7" si="1">B4-C4</f>
        <v>1.4891112252390926E-5</v>
      </c>
    </row>
    <row r="5" spans="1:4" x14ac:dyDescent="0.3">
      <c r="A5" s="2">
        <v>50</v>
      </c>
      <c r="B5" s="2">
        <v>0.99971840000000001</v>
      </c>
      <c r="C5" s="2">
        <f t="shared" si="0"/>
        <v>0.99980200891024806</v>
      </c>
      <c r="D5" s="3">
        <f t="shared" si="1"/>
        <v>-8.3608910248056389E-5</v>
      </c>
    </row>
    <row r="6" spans="1:4" x14ac:dyDescent="0.3">
      <c r="A6" s="2">
        <v>100</v>
      </c>
      <c r="B6" s="2">
        <v>0.999803</v>
      </c>
      <c r="C6" s="2">
        <f t="shared" si="0"/>
        <v>0.99980100895524904</v>
      </c>
      <c r="D6" s="3">
        <f t="shared" si="1"/>
        <v>1.9910447509596807E-6</v>
      </c>
    </row>
    <row r="7" spans="1:4" x14ac:dyDescent="0.3">
      <c r="A7" s="2">
        <v>200</v>
      </c>
      <c r="B7" s="2">
        <v>0.99980349999999996</v>
      </c>
      <c r="C7" s="2">
        <f t="shared" si="0"/>
        <v>0.99980050897774952</v>
      </c>
      <c r="D7" s="3">
        <f t="shared" si="1"/>
        <v>2.9910222504314632E-6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12" sqref="E12"/>
    </sheetView>
  </sheetViews>
  <sheetFormatPr defaultRowHeight="16.5" x14ac:dyDescent="0.3"/>
  <cols>
    <col min="1" max="1" width="17.875" customWidth="1"/>
  </cols>
  <sheetData>
    <row r="1" spans="1:4" x14ac:dyDescent="0.3">
      <c r="A1" s="2" t="s">
        <v>20</v>
      </c>
      <c r="B1" s="2"/>
      <c r="C1" s="2"/>
      <c r="D1" s="2"/>
    </row>
    <row r="2" spans="1:4" x14ac:dyDescent="0.3">
      <c r="A2" s="2" t="s">
        <v>4</v>
      </c>
      <c r="B2" s="2" t="s">
        <v>0</v>
      </c>
      <c r="C2" s="2" t="s">
        <v>3</v>
      </c>
      <c r="D2" s="2" t="s">
        <v>2</v>
      </c>
    </row>
    <row r="3" spans="1:4" x14ac:dyDescent="0.3">
      <c r="A3" s="2">
        <v>0.5</v>
      </c>
      <c r="B3" s="2">
        <v>0.2498416</v>
      </c>
      <c r="C3" s="2">
        <f>(1-1/2/100000)*(1-A3/50)*(1-A3)^2+A3^2/100+1/200000</f>
        <v>0.2500037625</v>
      </c>
      <c r="D3" s="3">
        <f>B3-C3</f>
        <v>-1.6216250000000709E-4</v>
      </c>
    </row>
    <row r="4" spans="1:4" x14ac:dyDescent="0.3">
      <c r="A4" s="2">
        <v>0.4</v>
      </c>
      <c r="B4" s="2">
        <v>0.35840909999999998</v>
      </c>
      <c r="C4" s="2">
        <f t="shared" ref="C4:C9" si="0">(1-1/2/100000)*(1-A4/50)*(1-A4)^2+A4^2/100+1/200000</f>
        <v>0.35872321439999993</v>
      </c>
      <c r="D4" s="3">
        <f t="shared" ref="D4:D9" si="1">B4-C4</f>
        <v>-3.1411439999995405E-4</v>
      </c>
    </row>
    <row r="5" spans="1:4" x14ac:dyDescent="0.3">
      <c r="A5" s="2">
        <v>0.3</v>
      </c>
      <c r="B5" s="2">
        <v>0.48817490000000002</v>
      </c>
      <c r="C5" s="2">
        <f t="shared" si="0"/>
        <v>0.48796256469999993</v>
      </c>
      <c r="D5" s="3">
        <f t="shared" si="1"/>
        <v>2.1233530000008827E-4</v>
      </c>
    </row>
    <row r="6" spans="1:4" x14ac:dyDescent="0.3">
      <c r="A6" s="2">
        <v>0.2</v>
      </c>
      <c r="B6" s="2">
        <v>0.63746259999999999</v>
      </c>
      <c r="C6" s="2">
        <f t="shared" si="0"/>
        <v>0.63784181280000007</v>
      </c>
      <c r="D6" s="3">
        <f t="shared" si="1"/>
        <v>-3.7921280000008384E-4</v>
      </c>
    </row>
    <row r="7" spans="1:4" x14ac:dyDescent="0.3">
      <c r="A7" s="2">
        <v>0.1</v>
      </c>
      <c r="B7" s="2">
        <v>0.80875169999999996</v>
      </c>
      <c r="C7" s="2">
        <f t="shared" si="0"/>
        <v>0.80848095810000009</v>
      </c>
      <c r="D7" s="3">
        <f t="shared" si="1"/>
        <v>2.7074189999987119E-4</v>
      </c>
    </row>
    <row r="8" spans="1:4" x14ac:dyDescent="0.3">
      <c r="A8" s="2">
        <v>0.01</v>
      </c>
      <c r="B8" s="2">
        <v>0.97989970000000004</v>
      </c>
      <c r="C8" s="2">
        <f t="shared" si="0"/>
        <v>0.97990508048009994</v>
      </c>
      <c r="D8" s="3">
        <f t="shared" si="1"/>
        <v>-5.3804800999035507E-6</v>
      </c>
    </row>
    <row r="9" spans="1:4" x14ac:dyDescent="0.3">
      <c r="A9" s="2">
        <v>1E-3</v>
      </c>
      <c r="B9" s="2">
        <v>0.99798520000000002</v>
      </c>
      <c r="C9" s="2">
        <f t="shared" si="0"/>
        <v>0.99798106007480014</v>
      </c>
      <c r="D9" s="3">
        <f t="shared" si="1"/>
        <v>4.1399251998752717E-6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F20" sqref="F20"/>
    </sheetView>
  </sheetViews>
  <sheetFormatPr defaultRowHeight="16.5" x14ac:dyDescent="0.3"/>
  <cols>
    <col min="1" max="1" width="17.625" customWidth="1"/>
  </cols>
  <sheetData>
    <row r="1" spans="1:4" x14ac:dyDescent="0.3">
      <c r="A1" s="2" t="s">
        <v>24</v>
      </c>
      <c r="B1" s="2"/>
      <c r="C1" s="2"/>
      <c r="D1" s="2"/>
    </row>
    <row r="2" spans="1:4" x14ac:dyDescent="0.3">
      <c r="A2" s="2" t="s">
        <v>4</v>
      </c>
      <c r="B2" s="2" t="s">
        <v>0</v>
      </c>
      <c r="C2" s="2" t="s">
        <v>3</v>
      </c>
      <c r="D2" s="2" t="s">
        <v>2</v>
      </c>
    </row>
    <row r="3" spans="1:4" x14ac:dyDescent="0.3">
      <c r="A3" s="2">
        <v>0.5</v>
      </c>
      <c r="B3" s="6">
        <v>0.25000509999999998</v>
      </c>
      <c r="C3" s="2">
        <f>(1-1/2/100000)*(1-A3/100000)*(1-A3)^2+A3^2/200000+1/200000</f>
        <v>0.25000375000624997</v>
      </c>
      <c r="D3" s="3">
        <f>B3-C3</f>
        <v>1.3499937500105474E-6</v>
      </c>
    </row>
    <row r="4" spans="1:4" x14ac:dyDescent="0.3">
      <c r="A4" s="2">
        <v>0.4</v>
      </c>
      <c r="B4" s="6">
        <v>0.3599617</v>
      </c>
      <c r="C4" s="2">
        <f t="shared" ref="C4:C9" si="0">(1-1/2/100000)*(1-A4/100000)*(1-A4)^2+A4^2/200000+1/200000</f>
        <v>0.36000256000719999</v>
      </c>
      <c r="D4" s="3">
        <f t="shared" ref="D4:D9" si="1">B4-C4</f>
        <v>-4.0860007199994275E-5</v>
      </c>
    </row>
    <row r="5" spans="1:4" x14ac:dyDescent="0.3">
      <c r="A5" s="2">
        <v>0.3</v>
      </c>
      <c r="B5" s="6">
        <v>0.48998570000000002</v>
      </c>
      <c r="C5" s="2">
        <f t="shared" si="0"/>
        <v>0.49000153000734992</v>
      </c>
      <c r="D5" s="3">
        <f t="shared" si="1"/>
        <v>-1.5830007349892927E-5</v>
      </c>
    </row>
    <row r="6" spans="1:4" x14ac:dyDescent="0.3">
      <c r="A6" s="2">
        <v>0.2</v>
      </c>
      <c r="B6" s="6">
        <v>0.64001669999999999</v>
      </c>
      <c r="C6" s="2">
        <f t="shared" si="0"/>
        <v>0.64000072000640018</v>
      </c>
      <c r="D6" s="3">
        <f t="shared" si="1"/>
        <v>1.5979993599812836E-5</v>
      </c>
    </row>
    <row r="7" spans="1:4" x14ac:dyDescent="0.3">
      <c r="A7" s="2">
        <v>0.1</v>
      </c>
      <c r="B7" s="6">
        <v>0.81000729999999999</v>
      </c>
      <c r="C7" s="2">
        <f t="shared" si="0"/>
        <v>0.8100001900040501</v>
      </c>
      <c r="D7" s="3">
        <f t="shared" si="1"/>
        <v>7.1099959498832632E-6</v>
      </c>
    </row>
    <row r="8" spans="1:4" x14ac:dyDescent="0.3">
      <c r="A8" s="2">
        <v>0.01</v>
      </c>
      <c r="B8" s="6">
        <v>0.98010549999999996</v>
      </c>
      <c r="C8" s="2">
        <f t="shared" si="0"/>
        <v>0.98010000199049019</v>
      </c>
      <c r="D8" s="3">
        <f t="shared" si="1"/>
        <v>5.4980095097745263E-6</v>
      </c>
    </row>
    <row r="9" spans="1:4" x14ac:dyDescent="0.3">
      <c r="A9" s="2">
        <v>1E-3</v>
      </c>
      <c r="B9" s="6">
        <v>0.99799930000000003</v>
      </c>
      <c r="C9" s="2">
        <f t="shared" si="0"/>
        <v>0.99800100002003989</v>
      </c>
      <c r="D9" s="3">
        <f t="shared" si="1"/>
        <v>-1.7000200398520349E-6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I24" sqref="I24"/>
    </sheetView>
  </sheetViews>
  <sheetFormatPr defaultRowHeight="16.5" x14ac:dyDescent="0.3"/>
  <cols>
    <col min="1" max="1" width="17.875" customWidth="1"/>
    <col min="9" max="9" width="17.625" customWidth="1"/>
    <col min="15" max="15" width="9" customWidth="1"/>
  </cols>
  <sheetData>
    <row r="1" spans="1:16" x14ac:dyDescent="0.3">
      <c r="A1" s="2" t="s">
        <v>21</v>
      </c>
      <c r="B1" s="2"/>
      <c r="C1" s="2"/>
      <c r="D1" s="2"/>
    </row>
    <row r="2" spans="1:16" s="2" customFormat="1" x14ac:dyDescent="0.3">
      <c r="A2" s="5" t="s">
        <v>22</v>
      </c>
      <c r="I2" s="5" t="s">
        <v>3</v>
      </c>
    </row>
    <row r="3" spans="1:16" s="2" customFormat="1" x14ac:dyDescent="0.3">
      <c r="B3" s="2" t="s">
        <v>23</v>
      </c>
      <c r="I3" s="6"/>
      <c r="J3" s="6" t="s">
        <v>23</v>
      </c>
      <c r="K3" s="6"/>
      <c r="L3" s="6"/>
      <c r="M3" s="6"/>
      <c r="N3" s="6"/>
      <c r="O3" s="6"/>
    </row>
    <row r="4" spans="1:16" x14ac:dyDescent="0.3">
      <c r="A4" s="2" t="s">
        <v>4</v>
      </c>
      <c r="B4" s="6">
        <v>1</v>
      </c>
      <c r="C4" s="6">
        <v>0.64</v>
      </c>
      <c r="D4" s="6">
        <v>0.36</v>
      </c>
      <c r="E4" s="6">
        <v>0.16</v>
      </c>
      <c r="F4" s="6">
        <v>0.04</v>
      </c>
      <c r="G4" s="6">
        <v>0</v>
      </c>
      <c r="I4" s="6" t="s">
        <v>4</v>
      </c>
      <c r="J4" s="6">
        <v>1</v>
      </c>
      <c r="K4" s="6">
        <v>0.64</v>
      </c>
      <c r="L4" s="6">
        <v>0.36</v>
      </c>
      <c r="M4" s="6">
        <v>0.16</v>
      </c>
      <c r="N4" s="6">
        <v>0.04</v>
      </c>
      <c r="O4" s="6">
        <v>0</v>
      </c>
    </row>
    <row r="5" spans="1:16" x14ac:dyDescent="0.3">
      <c r="A5" s="2">
        <v>0.5</v>
      </c>
      <c r="B5" s="7">
        <v>0.2500116</v>
      </c>
      <c r="C5" s="7">
        <v>0.16003819999999999</v>
      </c>
      <c r="D5" s="7">
        <v>8.9983969999999996E-2</v>
      </c>
      <c r="E5" s="7">
        <v>4.0003329999999997E-2</v>
      </c>
      <c r="F5" s="7">
        <v>1.0004269999999999E-2</v>
      </c>
      <c r="G5" s="7">
        <v>6.2473700000000001E-6</v>
      </c>
      <c r="I5" s="6">
        <v>0.5</v>
      </c>
      <c r="J5" s="6">
        <f>(1-1/2/100000)*(1-I5/100000)*(1-I5)^2+I5^2/200000+1/200000</f>
        <v>0.25000375000624997</v>
      </c>
      <c r="K5" s="6">
        <f>0.64*(1-1/2/100000)*(1-I5/100000)*(1-I5)^2+I5^2/200000+1/200000</f>
        <v>0.16000465000400002</v>
      </c>
      <c r="L5" s="6">
        <f>0.36*(1-1/2/100000)*(1-I5/100000)*(1-I5)^2+I5^2/200000+1/200000</f>
        <v>9.000535000224999E-2</v>
      </c>
      <c r="M5" s="6">
        <f>0.16*(1-1/2/100000)*(1-I5/100000)*(1-I5)^2+I5^2/200000+1/200000</f>
        <v>4.0005850001000001E-2</v>
      </c>
      <c r="N5" s="6">
        <f>0.04*(1-1/2/100000)*(1-I5/100000)*(1-I5)^2+I5^2/200000+1/200000</f>
        <v>1.000615000025E-2</v>
      </c>
      <c r="O5" s="6">
        <f>0*(1-1/2/100000)*(1-I5/100000)*(1-I5)^2+I5^2/200000+1/200000</f>
        <v>6.2500000000000003E-6</v>
      </c>
    </row>
    <row r="6" spans="1:16" x14ac:dyDescent="0.3">
      <c r="A6" s="2">
        <v>0.4</v>
      </c>
      <c r="B6" s="7">
        <v>0.35998829999999998</v>
      </c>
      <c r="C6" s="7">
        <v>0.23037099999999999</v>
      </c>
      <c r="D6" s="7">
        <v>0.12961039999999999</v>
      </c>
      <c r="E6" s="7">
        <v>5.7619330000000003E-2</v>
      </c>
      <c r="F6" s="7">
        <v>1.440994E-2</v>
      </c>
      <c r="G6" s="7">
        <v>5.6530580000000002E-6</v>
      </c>
      <c r="I6" s="6">
        <v>0.4</v>
      </c>
      <c r="J6" s="6">
        <f t="shared" ref="J6:J11" si="0">(1-1/2/100000)*(1-I6/100000)*(1-I6)^2+I6^2/200000+1/200000</f>
        <v>0.36000256000719999</v>
      </c>
      <c r="K6" s="6">
        <f t="shared" ref="K6:K11" si="1">0.64*(1-1/2/100000)*(1-I6/100000)*(1-I6)^2+I6^2/200000+1/200000</f>
        <v>0.23040372640460799</v>
      </c>
      <c r="L6" s="6">
        <f t="shared" ref="L6:L11" si="2">0.36*(1-1/2/100000)*(1-I6/100000)*(1-I6)^2+I6^2/200000+1/200000</f>
        <v>0.129604633602592</v>
      </c>
      <c r="M6" s="6">
        <f t="shared" ref="M6:M11" si="3">0.16*(1-1/2/100000)*(1-I6/100000)*(1-I6)^2+I6^2/200000+1/200000</f>
        <v>5.7605281601151997E-2</v>
      </c>
      <c r="N6" s="6">
        <f t="shared" ref="N6:N11" si="4">0.04*(1-1/2/100000)*(1-I6/100000)*(1-I6)^2+I6^2/200000+1/200000</f>
        <v>1.4405670400288E-2</v>
      </c>
      <c r="O6" s="6">
        <f t="shared" ref="O6:O11" si="5">0*(1-1/2/100000)*(1-I6/100000)*(1-I6)^2+I6^2/200000+1/200000</f>
        <v>5.8000000000000004E-6</v>
      </c>
    </row>
    <row r="7" spans="1:16" x14ac:dyDescent="0.3">
      <c r="A7" s="2">
        <v>0.3</v>
      </c>
      <c r="B7" s="7">
        <v>0.48999670000000001</v>
      </c>
      <c r="C7" s="7">
        <v>0.31358809999999998</v>
      </c>
      <c r="D7" s="7">
        <v>0.17641019999999999</v>
      </c>
      <c r="E7" s="7">
        <v>7.8396809999999997E-2</v>
      </c>
      <c r="F7" s="7">
        <v>1.9594440000000001E-2</v>
      </c>
      <c r="G7" s="7">
        <v>5.3473060000000002E-6</v>
      </c>
      <c r="I7" s="6">
        <v>0.3</v>
      </c>
      <c r="J7" s="6">
        <f t="shared" si="0"/>
        <v>0.49000153000734992</v>
      </c>
      <c r="K7" s="6">
        <f t="shared" si="1"/>
        <v>0.31360294120470394</v>
      </c>
      <c r="L7" s="6">
        <f t="shared" si="2"/>
        <v>0.17640403880264599</v>
      </c>
      <c r="M7" s="6">
        <f t="shared" si="3"/>
        <v>7.8404822801176E-2</v>
      </c>
      <c r="N7" s="6">
        <f t="shared" si="4"/>
        <v>1.9605293200293999E-2</v>
      </c>
      <c r="O7" s="6">
        <f t="shared" si="5"/>
        <v>5.4500000000000003E-6</v>
      </c>
    </row>
    <row r="8" spans="1:16" x14ac:dyDescent="0.3">
      <c r="A8" s="2">
        <v>0.2</v>
      </c>
      <c r="B8" s="7">
        <v>0.64000999999999997</v>
      </c>
      <c r="C8" s="7">
        <v>0.40961449999999999</v>
      </c>
      <c r="D8" s="7">
        <v>0.23042009999999999</v>
      </c>
      <c r="E8" s="7">
        <v>0.1023971</v>
      </c>
      <c r="F8" s="7">
        <v>2.5593419999999999E-2</v>
      </c>
      <c r="G8" s="7">
        <v>5.2045680000000001E-6</v>
      </c>
      <c r="H8" s="6"/>
      <c r="I8" s="6">
        <v>0.2</v>
      </c>
      <c r="J8" s="6">
        <f t="shared" si="0"/>
        <v>0.64000072000640018</v>
      </c>
      <c r="K8" s="6">
        <f t="shared" si="1"/>
        <v>0.40960233280409608</v>
      </c>
      <c r="L8" s="6">
        <f t="shared" si="2"/>
        <v>0.23040358720230406</v>
      </c>
      <c r="M8" s="6">
        <f t="shared" si="3"/>
        <v>0.10240448320102404</v>
      </c>
      <c r="N8" s="6">
        <f t="shared" si="4"/>
        <v>2.5605020800256006E-2</v>
      </c>
      <c r="O8" s="6">
        <f t="shared" si="5"/>
        <v>5.2000000000000002E-6</v>
      </c>
    </row>
    <row r="9" spans="1:16" x14ac:dyDescent="0.3">
      <c r="A9" s="2">
        <v>0.1</v>
      </c>
      <c r="B9" s="7">
        <v>0.81002240000000003</v>
      </c>
      <c r="C9" s="7">
        <v>0.51846749999999997</v>
      </c>
      <c r="D9" s="7">
        <v>0.2915951</v>
      </c>
      <c r="E9" s="7">
        <v>0.12959570000000001</v>
      </c>
      <c r="F9" s="7">
        <v>3.2398320000000001E-2</v>
      </c>
      <c r="G9" s="7">
        <v>4.9814810000000002E-6</v>
      </c>
      <c r="H9" s="6"/>
      <c r="I9" s="6">
        <v>0.1</v>
      </c>
      <c r="J9" s="6">
        <f t="shared" si="0"/>
        <v>0.8100001900040501</v>
      </c>
      <c r="K9" s="6">
        <f t="shared" si="1"/>
        <v>0.51840193960259218</v>
      </c>
      <c r="L9" s="6">
        <f t="shared" si="2"/>
        <v>0.29160330040145793</v>
      </c>
      <c r="M9" s="6">
        <f t="shared" si="3"/>
        <v>0.12960427240064804</v>
      </c>
      <c r="N9" s="6">
        <f t="shared" si="4"/>
        <v>3.2404855600162007E-2</v>
      </c>
      <c r="O9" s="6">
        <f t="shared" si="5"/>
        <v>5.0500000000000008E-6</v>
      </c>
    </row>
    <row r="10" spans="1:16" x14ac:dyDescent="0.3">
      <c r="A10" s="2">
        <v>0.01</v>
      </c>
      <c r="B10" s="7">
        <v>0.98008989999999996</v>
      </c>
      <c r="C10" s="7">
        <v>0.62727259999999996</v>
      </c>
      <c r="D10" s="7">
        <v>0.35285539999999999</v>
      </c>
      <c r="E10" s="7">
        <v>0.15683179999999999</v>
      </c>
      <c r="F10" s="7">
        <v>3.9217229999999999E-2</v>
      </c>
      <c r="G10" s="7">
        <v>5.0301689999999999E-6</v>
      </c>
      <c r="H10" s="6"/>
      <c r="I10" s="6">
        <v>0.01</v>
      </c>
      <c r="J10" s="6">
        <f t="shared" si="0"/>
        <v>0.98010000199049019</v>
      </c>
      <c r="K10" s="6">
        <f t="shared" si="1"/>
        <v>0.62726580145391375</v>
      </c>
      <c r="L10" s="6">
        <f t="shared" si="2"/>
        <v>0.3528392010365764</v>
      </c>
      <c r="M10" s="6">
        <f t="shared" si="3"/>
        <v>0.15682020073847844</v>
      </c>
      <c r="N10" s="6">
        <f t="shared" si="4"/>
        <v>3.9208800559619603E-2</v>
      </c>
      <c r="O10" s="6">
        <f t="shared" si="5"/>
        <v>5.0005000000000007E-6</v>
      </c>
    </row>
    <row r="11" spans="1:16" x14ac:dyDescent="0.3">
      <c r="A11" s="2">
        <v>1E-3</v>
      </c>
      <c r="B11" s="7">
        <v>0.99800270000000002</v>
      </c>
      <c r="C11" s="7">
        <v>0.6387332</v>
      </c>
      <c r="D11" s="7">
        <v>0.35926910000000001</v>
      </c>
      <c r="E11" s="7">
        <v>0.1596931</v>
      </c>
      <c r="F11" s="7">
        <v>3.9935150000000003E-2</v>
      </c>
      <c r="G11" s="7">
        <v>5.0133410000000004E-6</v>
      </c>
      <c r="H11" s="6"/>
      <c r="I11" s="6">
        <v>1E-3</v>
      </c>
      <c r="J11" s="6">
        <f t="shared" si="0"/>
        <v>0.99800100002003989</v>
      </c>
      <c r="K11" s="6">
        <f t="shared" si="1"/>
        <v>0.63872244001462564</v>
      </c>
      <c r="L11" s="6">
        <f t="shared" si="2"/>
        <v>0.35928356001041428</v>
      </c>
      <c r="M11" s="6">
        <f t="shared" si="3"/>
        <v>0.15968436000740641</v>
      </c>
      <c r="N11" s="6">
        <f t="shared" si="4"/>
        <v>3.9924840005601599E-2</v>
      </c>
      <c r="O11" s="6">
        <f t="shared" si="5"/>
        <v>5.0000050000000008E-6</v>
      </c>
    </row>
    <row r="12" spans="1:16" x14ac:dyDescent="0.3">
      <c r="H12" s="6"/>
    </row>
    <row r="13" spans="1:16" x14ac:dyDescent="0.3">
      <c r="A13" s="5" t="s">
        <v>2</v>
      </c>
      <c r="H13" s="6"/>
    </row>
    <row r="14" spans="1:16" x14ac:dyDescent="0.3">
      <c r="A14" s="6"/>
      <c r="B14" s="6" t="s">
        <v>23</v>
      </c>
      <c r="C14" s="6"/>
      <c r="D14" s="6"/>
      <c r="E14" s="6"/>
      <c r="F14" s="6"/>
      <c r="G14" s="6"/>
    </row>
    <row r="15" spans="1:16" x14ac:dyDescent="0.3">
      <c r="A15" s="6" t="s">
        <v>4</v>
      </c>
      <c r="B15" s="6">
        <v>1</v>
      </c>
      <c r="C15" s="6">
        <v>0.64</v>
      </c>
      <c r="D15" s="6">
        <v>0.36</v>
      </c>
      <c r="E15" s="6">
        <v>0.16</v>
      </c>
      <c r="F15" s="6">
        <v>0.04</v>
      </c>
      <c r="G15" s="6">
        <v>0</v>
      </c>
    </row>
    <row r="16" spans="1:16" x14ac:dyDescent="0.3">
      <c r="A16" s="6">
        <v>0.5</v>
      </c>
      <c r="B16" s="7">
        <f>B5-J5</f>
        <v>7.8499937500309258E-6</v>
      </c>
      <c r="C16" s="7">
        <f t="shared" ref="C16:G16" si="6">C5-K5</f>
        <v>3.3549995999970772E-5</v>
      </c>
      <c r="D16" s="7">
        <f t="shared" si="6"/>
        <v>-2.1380002249993257E-5</v>
      </c>
      <c r="E16" s="7">
        <f t="shared" si="6"/>
        <v>-2.5200010000045459E-6</v>
      </c>
      <c r="F16" s="7">
        <f t="shared" si="6"/>
        <v>-1.8800002500006519E-6</v>
      </c>
      <c r="G16" s="7">
        <f t="shared" si="6"/>
        <v>-2.6300000000001764E-9</v>
      </c>
      <c r="J16" s="7"/>
      <c r="K16" s="7"/>
      <c r="L16" s="7"/>
      <c r="M16" s="7"/>
      <c r="N16" s="7"/>
      <c r="O16" s="7"/>
      <c r="P16" s="7"/>
    </row>
    <row r="17" spans="1:16" x14ac:dyDescent="0.3">
      <c r="A17" s="6">
        <v>0.4</v>
      </c>
      <c r="B17" s="7">
        <f t="shared" ref="B17:B22" si="7">B6-J6</f>
        <v>-1.426000720000653E-5</v>
      </c>
      <c r="C17" s="7">
        <f t="shared" ref="C17:C22" si="8">C6-K6</f>
        <v>-3.2726404607996695E-5</v>
      </c>
      <c r="D17" s="7">
        <f t="shared" ref="D17:D22" si="9">D6-L6</f>
        <v>5.7663974079857905E-6</v>
      </c>
      <c r="E17" s="7">
        <f t="shared" ref="E17:E22" si="10">E6-M6</f>
        <v>1.404839884800585E-5</v>
      </c>
      <c r="F17" s="7">
        <f t="shared" ref="F17:F22" si="11">F6-N6</f>
        <v>4.2695997119999995E-6</v>
      </c>
      <c r="G17" s="7">
        <f t="shared" ref="G17:G22" si="12">G6-O6</f>
        <v>-1.4694200000000013E-7</v>
      </c>
      <c r="J17" s="7"/>
      <c r="K17" s="7"/>
      <c r="L17" s="7"/>
      <c r="M17" s="7"/>
      <c r="N17" s="7"/>
      <c r="O17" s="7"/>
      <c r="P17" s="7"/>
    </row>
    <row r="18" spans="1:16" x14ac:dyDescent="0.3">
      <c r="A18" s="6">
        <v>0.3</v>
      </c>
      <c r="B18" s="7">
        <f t="shared" si="7"/>
        <v>-4.8300073499096818E-6</v>
      </c>
      <c r="C18" s="7">
        <f t="shared" si="8"/>
        <v>-1.4841204703963662E-5</v>
      </c>
      <c r="D18" s="7">
        <f t="shared" si="9"/>
        <v>6.1611973539987819E-6</v>
      </c>
      <c r="E18" s="7">
        <f t="shared" si="10"/>
        <v>-8.0128011760022266E-6</v>
      </c>
      <c r="F18" s="7">
        <f t="shared" si="11"/>
        <v>-1.0853200293998305E-5</v>
      </c>
      <c r="G18" s="7">
        <f t="shared" si="12"/>
        <v>-1.0269400000000014E-7</v>
      </c>
      <c r="J18" s="7"/>
      <c r="K18" s="7"/>
      <c r="L18" s="7"/>
      <c r="M18" s="7"/>
      <c r="N18" s="7"/>
      <c r="O18" s="7"/>
      <c r="P18" s="7"/>
    </row>
    <row r="19" spans="1:16" x14ac:dyDescent="0.3">
      <c r="A19" s="6">
        <v>0.2</v>
      </c>
      <c r="B19" s="7">
        <f t="shared" si="7"/>
        <v>9.2799935997867067E-6</v>
      </c>
      <c r="C19" s="7">
        <f t="shared" si="8"/>
        <v>1.2167195903911576E-5</v>
      </c>
      <c r="D19" s="7">
        <f t="shared" si="9"/>
        <v>1.651279769593339E-5</v>
      </c>
      <c r="E19" s="7">
        <f t="shared" si="10"/>
        <v>-7.3832010240304502E-6</v>
      </c>
      <c r="F19" s="7">
        <f t="shared" si="11"/>
        <v>-1.1600800256007793E-5</v>
      </c>
      <c r="G19" s="7">
        <f t="shared" si="12"/>
        <v>4.5679999999998858E-9</v>
      </c>
      <c r="J19" s="7"/>
      <c r="K19" s="7"/>
      <c r="L19" s="7"/>
      <c r="M19" s="7"/>
      <c r="N19" s="7"/>
      <c r="O19" s="7"/>
      <c r="P19" s="7"/>
    </row>
    <row r="20" spans="1:16" x14ac:dyDescent="0.3">
      <c r="A20" s="6">
        <v>0.1</v>
      </c>
      <c r="B20" s="7">
        <f t="shared" si="7"/>
        <v>2.2209995949928896E-5</v>
      </c>
      <c r="C20" s="7">
        <f t="shared" si="8"/>
        <v>6.5560397407793403E-5</v>
      </c>
      <c r="D20" s="7">
        <f t="shared" si="9"/>
        <v>-8.2004014579362128E-6</v>
      </c>
      <c r="E20" s="7">
        <f t="shared" si="10"/>
        <v>-8.572400648027001E-6</v>
      </c>
      <c r="F20" s="7">
        <f t="shared" si="11"/>
        <v>-6.5356001620053839E-6</v>
      </c>
      <c r="G20" s="7">
        <f t="shared" si="12"/>
        <v>-6.8519000000000589E-8</v>
      </c>
      <c r="J20" s="7"/>
      <c r="K20" s="7"/>
      <c r="L20" s="7"/>
      <c r="M20" s="7"/>
      <c r="N20" s="7"/>
      <c r="O20" s="7"/>
      <c r="P20" s="7"/>
    </row>
    <row r="21" spans="1:16" x14ac:dyDescent="0.3">
      <c r="A21" s="6">
        <v>0.01</v>
      </c>
      <c r="B21" s="7">
        <f t="shared" si="7"/>
        <v>-1.0101990490229973E-5</v>
      </c>
      <c r="C21" s="7">
        <f t="shared" si="8"/>
        <v>6.7985460862063363E-6</v>
      </c>
      <c r="D21" s="7">
        <f t="shared" si="9"/>
        <v>1.6198963423585955E-5</v>
      </c>
      <c r="E21" s="7">
        <f t="shared" si="10"/>
        <v>1.1599261521555437E-5</v>
      </c>
      <c r="F21" s="7">
        <f t="shared" si="11"/>
        <v>8.4294403803961138E-6</v>
      </c>
      <c r="G21" s="7">
        <f t="shared" si="12"/>
        <v>2.9668999999999258E-8</v>
      </c>
      <c r="J21" s="7"/>
      <c r="K21" s="7"/>
      <c r="L21" s="7"/>
      <c r="M21" s="7"/>
      <c r="N21" s="7"/>
      <c r="O21" s="7"/>
      <c r="P21" s="7"/>
    </row>
    <row r="22" spans="1:16" x14ac:dyDescent="0.3">
      <c r="A22" s="6">
        <v>1E-3</v>
      </c>
      <c r="B22" s="7">
        <f t="shared" si="7"/>
        <v>1.6999799601347121E-6</v>
      </c>
      <c r="C22" s="7">
        <f t="shared" si="8"/>
        <v>1.0759985374364511E-5</v>
      </c>
      <c r="D22" s="7">
        <f t="shared" si="9"/>
        <v>-1.4460010414274471E-5</v>
      </c>
      <c r="E22" s="7">
        <f t="shared" si="10"/>
        <v>8.7399925935982559E-6</v>
      </c>
      <c r="F22" s="7">
        <f t="shared" si="11"/>
        <v>1.030999439840391E-5</v>
      </c>
      <c r="G22" s="7">
        <f t="shared" si="12"/>
        <v>1.3335999999999664E-8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summary</vt:lpstr>
      <vt:lpstr>5</vt:lpstr>
      <vt:lpstr>6</vt:lpstr>
      <vt:lpstr>2</vt:lpstr>
      <vt:lpstr>3</vt:lpstr>
      <vt:lpstr>4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2012-07-11T03:09:35Z</dcterms:created>
  <dcterms:modified xsi:type="dcterms:W3CDTF">2012-07-11T14:49:58Z</dcterms:modified>
</cp:coreProperties>
</file>