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040" windowHeight="23260" tabRatio="500" activeTab="0"/>
  </bookViews>
  <sheets>
    <sheet name="TableS3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<sst xmlns="http://schemas.openxmlformats.org/spreadsheetml/2006/main" count="93" uniqueCount="74">
  <si>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PCDH15</t>
  </si>
  <si>
    <t>NM_001142771:c.T4880C:p.V1627A</t>
  </si>
  <si>
    <t>3,9,2,8</t>
  </si>
  <si>
    <t>USH10_483 (2)</t>
  </si>
  <si>
    <r>
      <t>DP4</t>
    </r>
    <r>
      <rPr>
        <b/>
        <vertAlign val="superscript"/>
        <sz val="10"/>
        <rFont val="Arial"/>
        <family val="0"/>
      </rPr>
      <t>2</t>
    </r>
  </si>
  <si>
    <r>
      <t xml:space="preserve"> PV4</t>
    </r>
    <r>
      <rPr>
        <b/>
        <vertAlign val="superscript"/>
        <sz val="10"/>
        <rFont val="Verdana"/>
        <family val="0"/>
      </rPr>
      <t>3</t>
    </r>
  </si>
  <si>
    <r>
      <t>DP</t>
    </r>
    <r>
      <rPr>
        <b/>
        <vertAlign val="superscript"/>
        <sz val="10"/>
        <rFont val="Arial"/>
        <family val="0"/>
      </rPr>
      <t>1</t>
    </r>
  </si>
  <si>
    <r>
      <t>1</t>
    </r>
    <r>
      <rPr>
        <sz val="10"/>
        <rFont val="Verdana"/>
        <family val="0"/>
      </rPr>
      <t>The number of reads covering or bridging genomic position.</t>
    </r>
  </si>
  <si>
    <r>
      <t>2</t>
    </r>
    <r>
      <rPr>
        <sz val="10"/>
        <rFont val="Verdana"/>
        <family val="0"/>
      </rPr>
      <t>Number of 1) forward ref alleles; 2) reverse ref; 3) forward non-ref; 4) reverse non-ref alleles, used in variant calling.Sum can be smaller than DP because low-quality bases are not counted.</t>
    </r>
  </si>
  <si>
    <r>
      <t>3</t>
    </r>
    <r>
      <rPr>
        <sz val="10"/>
        <rFont val="Verdana"/>
        <family val="0"/>
      </rPr>
      <t>P-values for variants strand  bias (exact test);</t>
    </r>
  </si>
  <si>
    <t>NM_206933:c.C3176T:p.P1059L</t>
  </si>
  <si>
    <t>4,8,1,16</t>
  </si>
  <si>
    <t>NM_032119:c.G11974A:p.D3992N</t>
  </si>
  <si>
    <t>5,0,2,1</t>
  </si>
  <si>
    <t>Sample1 (2)</t>
  </si>
  <si>
    <t>CDH23</t>
  </si>
  <si>
    <t>NM_022124:c.1423G&gt;C:p.V475M</t>
  </si>
  <si>
    <t>Hetero</t>
  </si>
  <si>
    <t>USH2A</t>
  </si>
  <si>
    <t>NM_206933:c.2137G&gt;C:p.G713R</t>
  </si>
  <si>
    <t>9,48,11,52</t>
  </si>
  <si>
    <t>Sample2 (2)</t>
  </si>
  <si>
    <t>NM_206933:c.2229delG:p.E767fs</t>
  </si>
  <si>
    <t>46,920,27,772</t>
  </si>
  <si>
    <t>CDH23</t>
  </si>
  <si>
    <t>NM_022124:c.3625A&gt;G:p.T1209A</t>
  </si>
  <si>
    <t>Sample3 (1)</t>
  </si>
  <si>
    <t>MYO7A</t>
  </si>
  <si>
    <t>NM_000260:c.77C&gt;A:p.A26E</t>
  </si>
  <si>
    <t>111,218,60,164</t>
  </si>
  <si>
    <t>MYO7A</t>
  </si>
  <si>
    <t>NM_000260:c.3827C&gt;A:p.S1276*</t>
  </si>
  <si>
    <t>241,121,144,97</t>
  </si>
  <si>
    <r>
      <t>Table 3S</t>
    </r>
    <r>
      <rPr>
        <sz val="10"/>
        <rFont val="Arial"/>
        <family val="0"/>
      </rPr>
      <t xml:space="preserve"> Coverage and Strand bias test for USH patients  Variants.</t>
    </r>
  </si>
  <si>
    <t>USH Sample (Type)</t>
  </si>
  <si>
    <t>Gene</t>
  </si>
  <si>
    <t>Transcript</t>
  </si>
  <si>
    <t>Zygosity</t>
  </si>
  <si>
    <t>Non-ref alleles Ratio</t>
  </si>
  <si>
    <t>A18 (1)</t>
  </si>
  <si>
    <t>MYO7A</t>
  </si>
  <si>
    <t>NM_000260:c.T4411C:p.S1471P</t>
  </si>
  <si>
    <t>Hetero</t>
  </si>
  <si>
    <t>11,11,7,14</t>
  </si>
  <si>
    <t>CLRN1</t>
  </si>
  <si>
    <t>NM_174878:c.A218G:p.Q73R</t>
  </si>
  <si>
    <t>13,7,10,3</t>
  </si>
  <si>
    <t>A19  (1)</t>
  </si>
  <si>
    <t>NM_000260:c.C4697T:p.T1566M</t>
  </si>
  <si>
    <t>9,0,9,1</t>
  </si>
  <si>
    <t>GPR98</t>
  </si>
  <si>
    <t>NM_032119:c.T10577C:p.M3526T</t>
  </si>
  <si>
    <t>8,6,15,1</t>
  </si>
  <si>
    <t>0.031*</t>
  </si>
  <si>
    <t>A20 (2)</t>
  </si>
  <si>
    <t>USH2A</t>
  </si>
  <si>
    <t>NM_206933:c.G4663T:p.G1555C</t>
  </si>
  <si>
    <t>Hetero</t>
  </si>
  <si>
    <t>6,3,4,1</t>
  </si>
  <si>
    <t>NM_206933:c.C14219A:p.A4740D</t>
  </si>
  <si>
    <t>1,6,1,4</t>
  </si>
  <si>
    <t>USH100  (2)</t>
  </si>
  <si>
    <t>USH2A</t>
  </si>
  <si>
    <t>NM_206933:c.G14074A:p.G4692R</t>
  </si>
  <si>
    <t>Hetero</t>
  </si>
  <si>
    <t>5,5,4,5</t>
  </si>
  <si>
    <t>NM_206933:c.9203delT:p.V3068fs</t>
  </si>
  <si>
    <t>10,0,4,6</t>
  </si>
  <si>
    <r>
      <t>USH103 (2</t>
    </r>
    <r>
      <rPr>
        <b/>
        <sz val="10"/>
        <rFont val="Arial"/>
        <family val="0"/>
      </rPr>
      <t>)</t>
    </r>
  </si>
  <si>
    <t>CLRN1</t>
  </si>
  <si>
    <t>NM_174878:c.C619T:p.R207X</t>
  </si>
  <si>
    <t>Homo</t>
  </si>
  <si>
    <t>0,0,11,17</t>
  </si>
  <si>
    <t>USH126  (2)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</si>
</sst>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General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b/>
      <vertAlign val="superscript"/>
      <sz val="10"/>
      <name val="Arial"/>
      <family val="0"/>
    </font>
    <font>
      <b/>
      <vertAlign val="superscript"/>
      <sz val="10"/>
      <name val="Verdana"/>
      <family val="0"/>
    </font>
    <font>
      <vertAlign val="superscript"/>
      <sz val="10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50" zoomScaleNormal="150" workbookViewId="0" topLeftCell="A1">
      <selection activeCell="B27" sqref="B27"/>
    </sheetView>
  </sheetViews>
  <sheetFormatPr defaultColWidth="11.00390625" defaultRowHeight="12.75"/>
  <cols>
    <col min="1" max="1" width="14.25390625" style="0" bestFit="1" customWidth="1"/>
    <col min="2" max="2" width="6.75390625" style="0" bestFit="1" customWidth="1"/>
    <col min="3" max="3" width="27.75390625" style="0" bestFit="1" customWidth="1"/>
    <col min="6" max="6" width="16.00390625" style="0" bestFit="1" customWidth="1"/>
    <col min="7" max="7" width="7.875" style="0" bestFit="1" customWidth="1"/>
    <col min="8" max="8" width="15.00390625" style="0" bestFit="1" customWidth="1"/>
  </cols>
  <sheetData>
    <row r="1" spans="1:8" ht="12.75">
      <c r="A1" s="17" t="s">
        <v>33</v>
      </c>
      <c r="B1" s="18"/>
      <c r="C1" s="18"/>
      <c r="D1" s="18"/>
      <c r="E1" s="18"/>
      <c r="F1" s="18"/>
      <c r="G1" s="18"/>
      <c r="H1" s="18"/>
    </row>
    <row r="2" spans="1:8" ht="15">
      <c r="A2" s="1" t="s">
        <v>34</v>
      </c>
      <c r="B2" s="1" t="s">
        <v>35</v>
      </c>
      <c r="C2" s="2" t="s">
        <v>36</v>
      </c>
      <c r="D2" s="1" t="s">
        <v>37</v>
      </c>
      <c r="E2" s="2" t="s">
        <v>6</v>
      </c>
      <c r="F2" s="2" t="s">
        <v>4</v>
      </c>
      <c r="G2" s="3" t="s">
        <v>5</v>
      </c>
      <c r="H2" s="2" t="s">
        <v>38</v>
      </c>
    </row>
    <row r="3" spans="1:8" ht="12.75">
      <c r="A3" s="4" t="s">
        <v>39</v>
      </c>
      <c r="B3" s="2" t="s">
        <v>40</v>
      </c>
      <c r="C3" s="5" t="s">
        <v>41</v>
      </c>
      <c r="D3" s="6" t="s">
        <v>42</v>
      </c>
      <c r="E3" s="7">
        <v>49</v>
      </c>
      <c r="F3" s="7" t="s">
        <v>43</v>
      </c>
      <c r="G3" s="7">
        <v>0.36</v>
      </c>
      <c r="H3" s="8">
        <f>7/(7+14)</f>
        <v>0.3333333333333333</v>
      </c>
    </row>
    <row r="4" spans="1:8" ht="12.75">
      <c r="A4" s="6"/>
      <c r="B4" s="2" t="s">
        <v>44</v>
      </c>
      <c r="C4" s="5" t="s">
        <v>45</v>
      </c>
      <c r="D4" s="6" t="s">
        <v>42</v>
      </c>
      <c r="E4" s="7">
        <v>34</v>
      </c>
      <c r="F4" s="7" t="s">
        <v>46</v>
      </c>
      <c r="G4" s="7">
        <v>0.7</v>
      </c>
      <c r="H4" s="8">
        <f>3/(10+3)</f>
        <v>0.23076923076923078</v>
      </c>
    </row>
    <row r="5" spans="1:8" ht="12.75">
      <c r="A5" s="4" t="s">
        <v>47</v>
      </c>
      <c r="B5" s="2" t="s">
        <v>40</v>
      </c>
      <c r="C5" s="5" t="s">
        <v>48</v>
      </c>
      <c r="D5" s="6" t="s">
        <v>42</v>
      </c>
      <c r="E5" s="7">
        <v>21</v>
      </c>
      <c r="F5" s="7" t="s">
        <v>49</v>
      </c>
      <c r="G5" s="7">
        <v>1</v>
      </c>
      <c r="H5" s="8">
        <f>1/10</f>
        <v>0.1</v>
      </c>
    </row>
    <row r="6" spans="1:8" ht="12.75">
      <c r="A6" s="9"/>
      <c r="B6" s="2" t="s">
        <v>50</v>
      </c>
      <c r="C6" s="5" t="s">
        <v>51</v>
      </c>
      <c r="D6" s="6" t="s">
        <v>42</v>
      </c>
      <c r="E6" s="7">
        <v>33</v>
      </c>
      <c r="F6" s="7" t="s">
        <v>52</v>
      </c>
      <c r="G6" s="7" t="s">
        <v>53</v>
      </c>
      <c r="H6" s="8">
        <f>1/16</f>
        <v>0.0625</v>
      </c>
    </row>
    <row r="7" spans="1:8" ht="12.75">
      <c r="A7" s="4" t="s">
        <v>54</v>
      </c>
      <c r="B7" s="2" t="s">
        <v>55</v>
      </c>
      <c r="C7" s="5" t="s">
        <v>56</v>
      </c>
      <c r="D7" s="6" t="s">
        <v>57</v>
      </c>
      <c r="E7" s="7">
        <v>15</v>
      </c>
      <c r="F7" s="7" t="s">
        <v>58</v>
      </c>
      <c r="G7" s="7">
        <v>1</v>
      </c>
      <c r="H7" s="8">
        <f>1/5</f>
        <v>0.2</v>
      </c>
    </row>
    <row r="8" spans="1:8" ht="12.75">
      <c r="A8" s="6"/>
      <c r="B8" s="2" t="s">
        <v>55</v>
      </c>
      <c r="C8" s="5" t="s">
        <v>59</v>
      </c>
      <c r="D8" s="6" t="s">
        <v>57</v>
      </c>
      <c r="E8" s="7">
        <v>13</v>
      </c>
      <c r="F8" s="7" t="s">
        <v>60</v>
      </c>
      <c r="G8" s="7">
        <v>1</v>
      </c>
      <c r="H8" s="8">
        <f>1/5</f>
        <v>0.2</v>
      </c>
    </row>
    <row r="9" spans="1:8" ht="12.75">
      <c r="A9" s="4" t="s">
        <v>61</v>
      </c>
      <c r="B9" s="2" t="s">
        <v>62</v>
      </c>
      <c r="C9" s="5" t="s">
        <v>63</v>
      </c>
      <c r="D9" s="6" t="s">
        <v>64</v>
      </c>
      <c r="E9" s="7">
        <v>24</v>
      </c>
      <c r="F9" s="7" t="s">
        <v>65</v>
      </c>
      <c r="G9" s="7">
        <v>1</v>
      </c>
      <c r="H9" s="8">
        <f>4/9</f>
        <v>0.4444444444444444</v>
      </c>
    </row>
    <row r="10" spans="1:8" ht="12.75">
      <c r="A10" s="6"/>
      <c r="B10" s="2" t="s">
        <v>62</v>
      </c>
      <c r="C10" s="5" t="s">
        <v>66</v>
      </c>
      <c r="D10" s="6" t="s">
        <v>64</v>
      </c>
      <c r="E10" s="7">
        <v>39</v>
      </c>
      <c r="F10" s="7" t="s">
        <v>67</v>
      </c>
      <c r="G10" s="7">
        <v>1</v>
      </c>
      <c r="H10" s="8">
        <f>4/6</f>
        <v>0.6666666666666666</v>
      </c>
    </row>
    <row r="11" spans="1:8" ht="12.75">
      <c r="A11" s="4" t="s">
        <v>68</v>
      </c>
      <c r="B11" s="2" t="s">
        <v>69</v>
      </c>
      <c r="C11" s="5" t="s">
        <v>70</v>
      </c>
      <c r="D11" s="6" t="s">
        <v>71</v>
      </c>
      <c r="E11" s="7">
        <v>31</v>
      </c>
      <c r="F11" s="7" t="s">
        <v>72</v>
      </c>
      <c r="G11" s="7">
        <v>1</v>
      </c>
      <c r="H11" s="8">
        <f>11/(11+17)</f>
        <v>0.39285714285714285</v>
      </c>
    </row>
    <row r="12" spans="1:8" ht="12.75">
      <c r="A12" s="4" t="s">
        <v>73</v>
      </c>
      <c r="B12" s="2" t="s">
        <v>0</v>
      </c>
      <c r="C12" s="5" t="s">
        <v>1</v>
      </c>
      <c r="D12" s="6" t="s">
        <v>71</v>
      </c>
      <c r="E12" s="7">
        <v>23</v>
      </c>
      <c r="F12" s="7" t="s">
        <v>2</v>
      </c>
      <c r="G12" s="7">
        <v>1</v>
      </c>
      <c r="H12" s="8">
        <f>2/10</f>
        <v>0.2</v>
      </c>
    </row>
    <row r="13" spans="1:8" ht="12.75">
      <c r="A13" s="4" t="s">
        <v>3</v>
      </c>
      <c r="B13" s="2" t="s">
        <v>62</v>
      </c>
      <c r="C13" s="5" t="s">
        <v>10</v>
      </c>
      <c r="D13" s="6" t="s">
        <v>64</v>
      </c>
      <c r="E13" s="7">
        <v>29</v>
      </c>
      <c r="F13" s="7" t="s">
        <v>11</v>
      </c>
      <c r="G13" s="7">
        <v>0.13</v>
      </c>
      <c r="H13" s="8">
        <f>1/17</f>
        <v>0.058823529411764705</v>
      </c>
    </row>
    <row r="14" spans="1:8" ht="12.75">
      <c r="A14" s="9"/>
      <c r="B14" s="2" t="s">
        <v>50</v>
      </c>
      <c r="C14" s="5" t="s">
        <v>12</v>
      </c>
      <c r="D14" s="6" t="s">
        <v>64</v>
      </c>
      <c r="E14" s="7">
        <v>8</v>
      </c>
      <c r="F14" s="7" t="s">
        <v>13</v>
      </c>
      <c r="G14" s="7">
        <v>0.37</v>
      </c>
      <c r="H14" s="8">
        <f>1/3</f>
        <v>0.3333333333333333</v>
      </c>
    </row>
    <row r="15" spans="1:8" ht="12.75">
      <c r="A15" s="10" t="s">
        <v>14</v>
      </c>
      <c r="B15" s="11" t="s">
        <v>15</v>
      </c>
      <c r="C15" s="12" t="s">
        <v>16</v>
      </c>
      <c r="D15" s="6" t="s">
        <v>17</v>
      </c>
      <c r="E15" s="6">
        <v>5634</v>
      </c>
      <c r="F15" s="13">
        <v>20659321564744</v>
      </c>
      <c r="G15" s="6">
        <v>0.39</v>
      </c>
      <c r="H15" s="8">
        <f>564/(564+744)</f>
        <v>0.43119266055045874</v>
      </c>
    </row>
    <row r="16" spans="1:8" ht="12.75">
      <c r="A16" s="14"/>
      <c r="B16" s="11" t="s">
        <v>18</v>
      </c>
      <c r="C16" s="12" t="s">
        <v>19</v>
      </c>
      <c r="D16" s="6" t="s">
        <v>17</v>
      </c>
      <c r="E16" s="6">
        <v>125</v>
      </c>
      <c r="F16" s="7" t="s">
        <v>20</v>
      </c>
      <c r="G16" s="6">
        <v>1</v>
      </c>
      <c r="H16" s="8">
        <f>11/(11+52)</f>
        <v>0.1746031746031746</v>
      </c>
    </row>
    <row r="17" spans="1:8" ht="12.75">
      <c r="A17" s="15" t="s">
        <v>21</v>
      </c>
      <c r="B17" s="11" t="s">
        <v>18</v>
      </c>
      <c r="C17" s="12" t="s">
        <v>22</v>
      </c>
      <c r="D17" s="6" t="s">
        <v>17</v>
      </c>
      <c r="E17" s="6">
        <v>1909</v>
      </c>
      <c r="F17" s="7" t="s">
        <v>23</v>
      </c>
      <c r="G17" s="6">
        <v>0.15</v>
      </c>
      <c r="H17" s="8">
        <f>27/(27+772)</f>
        <v>0.03379224030037547</v>
      </c>
    </row>
    <row r="18" spans="1:8" ht="12.75">
      <c r="A18" s="16"/>
      <c r="B18" s="11" t="s">
        <v>24</v>
      </c>
      <c r="C18" s="12" t="s">
        <v>25</v>
      </c>
      <c r="D18" s="6" t="s">
        <v>17</v>
      </c>
      <c r="E18" s="6">
        <v>959</v>
      </c>
      <c r="F18" s="13">
        <v>207274111257</v>
      </c>
      <c r="G18" s="6">
        <v>0.00015</v>
      </c>
      <c r="H18" s="8">
        <f>111/(111+257)</f>
        <v>0.3016304347826087</v>
      </c>
    </row>
    <row r="19" spans="1:8" ht="12.75">
      <c r="A19" s="15" t="s">
        <v>26</v>
      </c>
      <c r="B19" s="11" t="s">
        <v>27</v>
      </c>
      <c r="C19" s="12" t="s">
        <v>28</v>
      </c>
      <c r="D19" s="6" t="s">
        <v>17</v>
      </c>
      <c r="E19" s="6">
        <v>637</v>
      </c>
      <c r="F19" s="7" t="s">
        <v>29</v>
      </c>
      <c r="G19" s="6">
        <v>0.092</v>
      </c>
      <c r="H19" s="8">
        <f>60/(60+164)</f>
        <v>0.26785714285714285</v>
      </c>
    </row>
    <row r="20" spans="1:8" ht="12.75">
      <c r="A20" s="6"/>
      <c r="B20" s="11" t="s">
        <v>30</v>
      </c>
      <c r="C20" s="12" t="s">
        <v>31</v>
      </c>
      <c r="D20" s="6" t="s">
        <v>17</v>
      </c>
      <c r="E20" s="6">
        <v>670</v>
      </c>
      <c r="F20" s="7" t="s">
        <v>32</v>
      </c>
      <c r="G20" s="6">
        <v>0.1</v>
      </c>
      <c r="H20" s="8">
        <f>97/(97+144)</f>
        <v>0.4024896265560166</v>
      </c>
    </row>
    <row r="21" spans="1:8" ht="15">
      <c r="A21" s="22" t="s">
        <v>7</v>
      </c>
      <c r="B21" s="19"/>
      <c r="C21" s="19"/>
      <c r="D21" s="19"/>
      <c r="E21" s="19"/>
      <c r="F21" s="19"/>
      <c r="G21" s="19"/>
      <c r="H21" s="19"/>
    </row>
    <row r="22" spans="1:8" ht="27.75" customHeight="1">
      <c r="A22" s="23" t="s">
        <v>8</v>
      </c>
      <c r="B22" s="20"/>
      <c r="C22" s="20"/>
      <c r="D22" s="20"/>
      <c r="E22" s="20"/>
      <c r="F22" s="20"/>
      <c r="G22" s="20"/>
      <c r="H22" s="21"/>
    </row>
    <row r="23" spans="1:8" ht="15">
      <c r="A23" s="22" t="s">
        <v>9</v>
      </c>
      <c r="B23" s="19"/>
      <c r="C23" s="19"/>
      <c r="D23" s="19"/>
      <c r="E23" s="19"/>
      <c r="F23" s="19"/>
      <c r="G23" s="19"/>
      <c r="H23" s="19"/>
    </row>
  </sheetData>
  <mergeCells count="4">
    <mergeCell ref="A1:H1"/>
    <mergeCell ref="A21:H21"/>
    <mergeCell ref="A22:H22"/>
    <mergeCell ref="A23:H23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licastro</dc:creator>
  <cp:keywords/>
  <dc:description/>
  <cp:lastModifiedBy>danilo licastro</cp:lastModifiedBy>
  <dcterms:created xsi:type="dcterms:W3CDTF">2012-06-14T16:35:09Z</dcterms:created>
  <dcterms:modified xsi:type="dcterms:W3CDTF">2012-07-17T09:56:12Z</dcterms:modified>
  <cp:category/>
  <cp:version/>
  <cp:contentType/>
  <cp:contentStatus/>
</cp:coreProperties>
</file>