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ate1904="1" showInkAnnotation="0" autoCompressPictures="0"/>
  <bookViews>
    <workbookView xWindow="-1005" yWindow="-75" windowWidth="25440" windowHeight="15990" tabRatio="500"/>
  </bookViews>
  <sheets>
    <sheet name="Experiment 1" sheetId="1" r:id="rId1"/>
    <sheet name="Experiment 2" sheetId="2" r:id="rId2"/>
  </sheets>
  <definedNames>
    <definedName name="_xlnm.Print_Area" localSheetId="0">'Experiment 1'!$A$1:$N$45</definedName>
    <definedName name="_xlnm.Print_Area" localSheetId="1">'Experiment 2'!$A$1:$P$33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33" i="2" l="1"/>
  <c r="K33" i="2"/>
  <c r="P22" i="2"/>
  <c r="M22" i="2"/>
  <c r="P12" i="2"/>
  <c r="M12" i="2"/>
  <c r="P2" i="2"/>
  <c r="O2" i="2"/>
  <c r="N2" i="2"/>
  <c r="M2" i="2"/>
  <c r="H2" i="2" l="1"/>
  <c r="K2" i="2" s="1"/>
  <c r="L2" i="2"/>
  <c r="H3" i="2"/>
  <c r="H4" i="2"/>
  <c r="H5" i="2"/>
  <c r="H6" i="2"/>
  <c r="H7" i="2"/>
  <c r="H8" i="2"/>
  <c r="H9" i="2"/>
  <c r="H10" i="2"/>
  <c r="H11" i="2"/>
  <c r="K3" i="2"/>
  <c r="K4" i="2"/>
  <c r="K5" i="2"/>
  <c r="K6" i="2"/>
  <c r="K7" i="2"/>
  <c r="K8" i="2"/>
  <c r="K9" i="2"/>
  <c r="K10" i="2"/>
  <c r="K11" i="2"/>
  <c r="L3" i="2"/>
  <c r="L4" i="2"/>
  <c r="L5" i="2"/>
  <c r="L6" i="2"/>
  <c r="L7" i="2"/>
  <c r="L8" i="2"/>
  <c r="L9" i="2"/>
  <c r="L10" i="2"/>
  <c r="L11" i="2"/>
  <c r="H12" i="2"/>
  <c r="K12" i="2" s="1"/>
  <c r="L12" i="2"/>
  <c r="H13" i="2"/>
  <c r="H14" i="2"/>
  <c r="H15" i="2"/>
  <c r="H16" i="2"/>
  <c r="H17" i="2"/>
  <c r="H18" i="2"/>
  <c r="H19" i="2"/>
  <c r="H20" i="2"/>
  <c r="H21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H22" i="2"/>
  <c r="K22" i="2" s="1"/>
  <c r="L22" i="2"/>
  <c r="H23" i="2"/>
  <c r="H24" i="2"/>
  <c r="H25" i="2"/>
  <c r="H26" i="2"/>
  <c r="H27" i="2"/>
  <c r="H28" i="2"/>
  <c r="H29" i="2"/>
  <c r="H30" i="2"/>
  <c r="H31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M30" i="1"/>
  <c r="H18" i="1"/>
  <c r="H19" i="1"/>
  <c r="H20" i="1"/>
  <c r="H21" i="1"/>
  <c r="H22" i="1"/>
  <c r="H23" i="1"/>
  <c r="H24" i="1"/>
  <c r="H25" i="1"/>
  <c r="H26" i="1"/>
  <c r="H27" i="1"/>
  <c r="H28" i="1"/>
  <c r="H29" i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18" i="1"/>
  <c r="L19" i="1"/>
  <c r="L20" i="1"/>
  <c r="L21" i="1"/>
  <c r="L22" i="1"/>
  <c r="L23" i="1"/>
  <c r="L24" i="1"/>
  <c r="L25" i="1"/>
  <c r="L26" i="1"/>
  <c r="L27" i="1"/>
  <c r="L28" i="1"/>
  <c r="L29" i="1"/>
  <c r="L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K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5" i="1" l="1"/>
  <c r="L45" i="1"/>
  <c r="N22" i="2"/>
  <c r="O22" i="2"/>
  <c r="N12" i="2"/>
  <c r="O12" i="2"/>
  <c r="P30" i="1"/>
  <c r="P18" i="1"/>
  <c r="N18" i="1"/>
  <c r="O18" i="1"/>
  <c r="M18" i="1"/>
  <c r="N2" i="1"/>
  <c r="O2" i="1"/>
  <c r="P2" i="1"/>
  <c r="M2" i="1"/>
  <c r="N30" i="1"/>
  <c r="O30" i="1"/>
</calcChain>
</file>

<file path=xl/sharedStrings.xml><?xml version="1.0" encoding="utf-8"?>
<sst xmlns="http://schemas.openxmlformats.org/spreadsheetml/2006/main" count="142" uniqueCount="31">
  <si>
    <t>date born</t>
    <phoneticPr fontId="1" type="noConversion"/>
  </si>
  <si>
    <t>day 5</t>
    <phoneticPr fontId="1" type="noConversion"/>
  </si>
  <si>
    <t>percent males</t>
    <phoneticPr fontId="1" type="noConversion"/>
  </si>
  <si>
    <t>percent dead</t>
    <phoneticPr fontId="1" type="noConversion"/>
  </si>
  <si>
    <t>Average percent male</t>
    <phoneticPr fontId="1" type="noConversion"/>
  </si>
  <si>
    <t>day 10</t>
    <phoneticPr fontId="1" type="noConversion"/>
  </si>
  <si>
    <t>day 20</t>
    <phoneticPr fontId="1" type="noConversion"/>
  </si>
  <si>
    <t>day 30</t>
    <phoneticPr fontId="1" type="noConversion"/>
  </si>
  <si>
    <t>day 40</t>
    <phoneticPr fontId="1" type="noConversion"/>
  </si>
  <si>
    <t>day 50</t>
    <phoneticPr fontId="1" type="noConversion"/>
  </si>
  <si>
    <t>Average:</t>
    <phoneticPr fontId="1" type="noConversion"/>
  </si>
  <si>
    <t>NA</t>
    <phoneticPr fontId="1" type="noConversion"/>
  </si>
  <si>
    <t>Standard Deviation</t>
    <phoneticPr fontId="1" type="noConversion"/>
  </si>
  <si>
    <t>final count</t>
    <phoneticPr fontId="1" type="noConversion"/>
  </si>
  <si>
    <t>number of males</t>
    <phoneticPr fontId="1" type="noConversion"/>
  </si>
  <si>
    <t>number of females</t>
    <phoneticPr fontId="1" type="noConversion"/>
  </si>
  <si>
    <t>Average final density</t>
    <phoneticPr fontId="1" type="noConversion"/>
  </si>
  <si>
    <t>Average percent dead</t>
    <phoneticPr fontId="1" type="noConversion"/>
  </si>
  <si>
    <t>Average:</t>
    <phoneticPr fontId="1" type="noConversion"/>
  </si>
  <si>
    <t>NA</t>
    <phoneticPr fontId="1" type="noConversion"/>
  </si>
  <si>
    <t>Average percent dead</t>
    <phoneticPr fontId="1" type="noConversion"/>
  </si>
  <si>
    <t>Standard deviation</t>
    <phoneticPr fontId="1" type="noConversion"/>
  </si>
  <si>
    <t>Average percent male</t>
    <phoneticPr fontId="1" type="noConversion"/>
  </si>
  <si>
    <t>percent dead</t>
    <phoneticPr fontId="1" type="noConversion"/>
  </si>
  <si>
    <t>percent males</t>
    <phoneticPr fontId="1" type="noConversion"/>
  </si>
  <si>
    <t>numbers of males</t>
    <phoneticPr fontId="1" type="noConversion"/>
  </si>
  <si>
    <t>final count</t>
    <phoneticPr fontId="1" type="noConversion"/>
  </si>
  <si>
    <t>day 50</t>
    <phoneticPr fontId="1" type="noConversion"/>
  </si>
  <si>
    <t>day 40</t>
    <phoneticPr fontId="1" type="noConversion"/>
  </si>
  <si>
    <t>day 30</t>
    <phoneticPr fontId="1" type="noConversion"/>
  </si>
  <si>
    <t>day 10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</si>
</sst>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Verdana"/>
    </font>
    <font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9" fontId="0" fillId="2" borderId="0" xfId="0" applyNumberFormat="1" applyFill="1" applyAlignment="1">
      <alignment horizontal="center"/>
    </xf>
    <xf numFmtId="9" fontId="0" fillId="0" borderId="0" xfId="0" applyNumberFormat="1" applyAlignment="1">
      <alignment horizontal="center"/>
    </xf>
    <xf numFmtId="0" fontId="0" fillId="4" borderId="0" xfId="0" applyFill="1" applyAlignment="1">
      <alignment horizontal="center"/>
    </xf>
    <xf numFmtId="9" fontId="0" fillId="4" borderId="0" xfId="0" applyNumberFormat="1" applyFill="1" applyAlignment="1">
      <alignment horizontal="center"/>
    </xf>
    <xf numFmtId="9" fontId="0" fillId="3" borderId="0" xfId="0" applyNumberFormat="1" applyFill="1" applyAlignment="1">
      <alignment horizontal="center"/>
    </xf>
    <xf numFmtId="14" fontId="0" fillId="0" borderId="0" xfId="0" applyNumberFormat="1" applyAlignment="1">
      <alignment horizontal="left"/>
    </xf>
    <xf numFmtId="9" fontId="0" fillId="0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1" fontId="0" fillId="2" borderId="0" xfId="0" applyNumberFormat="1" applyFill="1" applyAlignment="1">
      <alignment horizontal="center"/>
    </xf>
    <xf numFmtId="1" fontId="0" fillId="4" borderId="0" xfId="0" applyNumberFormat="1" applyFill="1" applyAlignment="1">
      <alignment horizontal="center"/>
    </xf>
    <xf numFmtId="1" fontId="0" fillId="3" borderId="0" xfId="0" applyNumberFormat="1" applyFill="1" applyAlignment="1">
      <alignment horizontal="center"/>
    </xf>
    <xf numFmtId="1" fontId="0" fillId="0" borderId="0" xfId="0" applyNumberFormat="1"/>
    <xf numFmtId="9" fontId="0" fillId="0" borderId="0" xfId="0" applyNumberFormat="1" applyAlignment="1">
      <alignment horizontal="center"/>
    </xf>
    <xf numFmtId="9" fontId="0" fillId="2" borderId="0" xfId="0" applyNumberFormat="1" applyFill="1" applyAlignment="1">
      <alignment horizontal="center"/>
    </xf>
    <xf numFmtId="9" fontId="0" fillId="4" borderId="0" xfId="0" applyNumberFormat="1" applyFill="1" applyAlignment="1">
      <alignment horizontal="center"/>
    </xf>
    <xf numFmtId="9" fontId="0" fillId="3" borderId="0" xfId="0" applyNumberFormat="1" applyFill="1" applyAlignment="1">
      <alignment horizontal="center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45"/>
  <sheetViews>
    <sheetView tabSelected="1" workbookViewId="0">
      <selection activeCell="D53" sqref="D53"/>
    </sheetView>
  </sheetViews>
  <sheetFormatPr defaultColWidth="11" defaultRowHeight="12.75" x14ac:dyDescent="0.2"/>
  <cols>
    <col min="9" max="9" width="14.5" bestFit="1" customWidth="1"/>
    <col min="10" max="10" width="15.875" customWidth="1"/>
    <col min="11" max="11" width="12.5" bestFit="1" customWidth="1"/>
    <col min="12" max="12" width="11.875" bestFit="1" customWidth="1"/>
    <col min="13" max="13" width="18.5" style="18" bestFit="1" customWidth="1"/>
    <col min="14" max="14" width="18.625" customWidth="1"/>
    <col min="15" max="15" width="16.875" customWidth="1"/>
    <col min="16" max="16" width="19.5" style="19" bestFit="1" customWidth="1"/>
    <col min="17" max="17" width="17.875" style="2" customWidth="1"/>
  </cols>
  <sheetData>
    <row r="1" spans="1:16" x14ac:dyDescent="0.2">
      <c r="A1" s="1" t="s">
        <v>0</v>
      </c>
      <c r="B1" s="2" t="s">
        <v>1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13</v>
      </c>
      <c r="I1" s="4" t="s">
        <v>14</v>
      </c>
      <c r="J1" s="2" t="s">
        <v>15</v>
      </c>
      <c r="K1" s="4" t="s">
        <v>2</v>
      </c>
      <c r="L1" s="2" t="s">
        <v>3</v>
      </c>
      <c r="M1" s="14" t="s">
        <v>16</v>
      </c>
      <c r="N1" s="2" t="s">
        <v>4</v>
      </c>
      <c r="O1" s="2" t="s">
        <v>12</v>
      </c>
      <c r="P1" s="19" t="s">
        <v>17</v>
      </c>
    </row>
    <row r="2" spans="1:16" x14ac:dyDescent="0.2">
      <c r="A2" s="12">
        <v>36267</v>
      </c>
      <c r="B2" s="6">
        <v>100</v>
      </c>
      <c r="C2" s="6">
        <v>88</v>
      </c>
      <c r="D2" s="6">
        <v>77</v>
      </c>
      <c r="E2" s="6">
        <v>75</v>
      </c>
      <c r="F2" s="6">
        <v>75</v>
      </c>
      <c r="G2" s="6">
        <v>75</v>
      </c>
      <c r="H2" s="6">
        <f t="shared" ref="H2:H7" si="0">I2+J2</f>
        <v>72</v>
      </c>
      <c r="I2" s="6">
        <v>29</v>
      </c>
      <c r="J2" s="6">
        <v>43</v>
      </c>
      <c r="K2" s="7">
        <f t="shared" ref="K2:K17" si="1">I2/H2</f>
        <v>0.40277777777777779</v>
      </c>
      <c r="L2" s="20">
        <f t="shared" ref="L2:L17" si="2">(B2-H2)/B2</f>
        <v>0.28000000000000003</v>
      </c>
      <c r="M2" s="15">
        <f>AVERAGE(H2:H17)</f>
        <v>62.5</v>
      </c>
      <c r="N2" s="7">
        <f>AVERAGE(K2:K17)</f>
        <v>0.4647991563565399</v>
      </c>
      <c r="O2" s="7">
        <f>STDEV(K2:K17)</f>
        <v>0.17706554763625484</v>
      </c>
      <c r="P2" s="20">
        <f>AVERAGE(L2:L17)</f>
        <v>0.37500000000000006</v>
      </c>
    </row>
    <row r="3" spans="1:16" x14ac:dyDescent="0.2">
      <c r="A3" s="12">
        <v>36332</v>
      </c>
      <c r="B3" s="6">
        <v>100</v>
      </c>
      <c r="C3" s="6">
        <v>93</v>
      </c>
      <c r="D3" s="6">
        <v>79</v>
      </c>
      <c r="E3" s="6">
        <v>78</v>
      </c>
      <c r="F3" s="6">
        <v>78</v>
      </c>
      <c r="G3" s="6" t="s">
        <v>11</v>
      </c>
      <c r="H3" s="6">
        <f>I3+J3</f>
        <v>75</v>
      </c>
      <c r="I3" s="6">
        <v>30</v>
      </c>
      <c r="J3" s="6">
        <v>45</v>
      </c>
      <c r="K3" s="7">
        <f t="shared" si="1"/>
        <v>0.4</v>
      </c>
      <c r="L3" s="20">
        <f t="shared" si="2"/>
        <v>0.25</v>
      </c>
      <c r="M3" s="14"/>
      <c r="N3" s="8"/>
      <c r="O3" s="8"/>
    </row>
    <row r="4" spans="1:16" x14ac:dyDescent="0.2">
      <c r="A4" s="12">
        <v>36339</v>
      </c>
      <c r="B4" s="6">
        <v>100</v>
      </c>
      <c r="C4" s="6">
        <v>95</v>
      </c>
      <c r="D4" s="6">
        <v>73</v>
      </c>
      <c r="E4" s="6">
        <v>71</v>
      </c>
      <c r="F4" s="6">
        <v>70</v>
      </c>
      <c r="G4" s="6" t="s">
        <v>11</v>
      </c>
      <c r="H4" s="6">
        <f t="shared" si="0"/>
        <v>66</v>
      </c>
      <c r="I4" s="6">
        <v>17</v>
      </c>
      <c r="J4" s="6">
        <v>49</v>
      </c>
      <c r="K4" s="7">
        <f t="shared" si="1"/>
        <v>0.25757575757575757</v>
      </c>
      <c r="L4" s="20">
        <f t="shared" si="2"/>
        <v>0.34</v>
      </c>
      <c r="M4" s="14"/>
      <c r="N4" s="8"/>
      <c r="O4" s="8"/>
    </row>
    <row r="5" spans="1:16" x14ac:dyDescent="0.2">
      <c r="A5" s="12">
        <v>36339</v>
      </c>
      <c r="B5" s="6">
        <v>100</v>
      </c>
      <c r="C5" s="6">
        <v>92</v>
      </c>
      <c r="D5" s="6">
        <v>79</v>
      </c>
      <c r="E5" s="6">
        <v>79</v>
      </c>
      <c r="F5" s="6">
        <v>78</v>
      </c>
      <c r="G5" s="6" t="s">
        <v>11</v>
      </c>
      <c r="H5" s="6">
        <f t="shared" si="0"/>
        <v>77</v>
      </c>
      <c r="I5" s="6">
        <v>23</v>
      </c>
      <c r="J5" s="6">
        <v>54</v>
      </c>
      <c r="K5" s="7">
        <f t="shared" si="1"/>
        <v>0.29870129870129869</v>
      </c>
      <c r="L5" s="20">
        <f t="shared" si="2"/>
        <v>0.23</v>
      </c>
      <c r="M5" s="14"/>
      <c r="N5" s="8"/>
      <c r="O5" s="8"/>
    </row>
    <row r="6" spans="1:16" x14ac:dyDescent="0.2">
      <c r="A6" s="12">
        <v>36341</v>
      </c>
      <c r="B6" s="6">
        <v>100</v>
      </c>
      <c r="C6" s="6">
        <v>97</v>
      </c>
      <c r="D6" s="6">
        <v>84</v>
      </c>
      <c r="E6" s="6">
        <v>79</v>
      </c>
      <c r="F6" s="6">
        <v>79</v>
      </c>
      <c r="G6" s="6" t="s">
        <v>11</v>
      </c>
      <c r="H6" s="6">
        <f t="shared" si="0"/>
        <v>78</v>
      </c>
      <c r="I6" s="6">
        <v>37</v>
      </c>
      <c r="J6" s="6">
        <v>41</v>
      </c>
      <c r="K6" s="7">
        <f t="shared" si="1"/>
        <v>0.47435897435897434</v>
      </c>
      <c r="L6" s="20">
        <f t="shared" si="2"/>
        <v>0.22</v>
      </c>
      <c r="M6" s="14"/>
      <c r="N6" s="8"/>
      <c r="O6" s="8"/>
    </row>
    <row r="7" spans="1:16" x14ac:dyDescent="0.2">
      <c r="A7" s="12">
        <v>36341</v>
      </c>
      <c r="B7" s="6">
        <v>100</v>
      </c>
      <c r="C7" s="6">
        <v>98</v>
      </c>
      <c r="D7" s="6">
        <v>79</v>
      </c>
      <c r="E7" s="6">
        <v>77</v>
      </c>
      <c r="F7" s="6">
        <v>74</v>
      </c>
      <c r="G7" s="6" t="s">
        <v>11</v>
      </c>
      <c r="H7" s="6">
        <f t="shared" si="0"/>
        <v>70</v>
      </c>
      <c r="I7" s="6">
        <v>40</v>
      </c>
      <c r="J7" s="6">
        <v>30</v>
      </c>
      <c r="K7" s="7">
        <f t="shared" si="1"/>
        <v>0.5714285714285714</v>
      </c>
      <c r="L7" s="20">
        <f t="shared" si="2"/>
        <v>0.3</v>
      </c>
      <c r="M7" s="14"/>
      <c r="N7" s="8"/>
      <c r="O7" s="8"/>
    </row>
    <row r="8" spans="1:16" x14ac:dyDescent="0.2">
      <c r="A8" s="12">
        <v>36349</v>
      </c>
      <c r="B8" s="6">
        <v>100</v>
      </c>
      <c r="C8" s="6">
        <v>95</v>
      </c>
      <c r="D8" s="6">
        <v>66</v>
      </c>
      <c r="E8" s="6">
        <v>65</v>
      </c>
      <c r="F8" s="6">
        <v>63</v>
      </c>
      <c r="G8" s="6" t="s">
        <v>11</v>
      </c>
      <c r="H8" s="6">
        <f>I8+J8</f>
        <v>62</v>
      </c>
      <c r="I8" s="6">
        <v>37</v>
      </c>
      <c r="J8" s="6">
        <v>25</v>
      </c>
      <c r="K8" s="7">
        <f t="shared" si="1"/>
        <v>0.59677419354838712</v>
      </c>
      <c r="L8" s="20">
        <f t="shared" si="2"/>
        <v>0.38</v>
      </c>
      <c r="M8" s="14"/>
      <c r="N8" s="8"/>
      <c r="O8" s="8"/>
    </row>
    <row r="9" spans="1:16" x14ac:dyDescent="0.2">
      <c r="A9" s="12">
        <v>36349</v>
      </c>
      <c r="B9" s="6">
        <v>100</v>
      </c>
      <c r="C9" s="6">
        <v>87</v>
      </c>
      <c r="D9" s="6">
        <v>47</v>
      </c>
      <c r="E9" s="6">
        <v>47</v>
      </c>
      <c r="F9" s="6">
        <v>42</v>
      </c>
      <c r="G9" s="6" t="s">
        <v>11</v>
      </c>
      <c r="H9" s="6">
        <f t="shared" ref="H9:H17" si="3">I9+J9</f>
        <v>41</v>
      </c>
      <c r="I9" s="6">
        <v>14</v>
      </c>
      <c r="J9" s="6">
        <v>27</v>
      </c>
      <c r="K9" s="7">
        <f t="shared" si="1"/>
        <v>0.34146341463414637</v>
      </c>
      <c r="L9" s="20">
        <f t="shared" si="2"/>
        <v>0.59</v>
      </c>
      <c r="M9" s="14"/>
      <c r="N9" s="8"/>
      <c r="O9" s="8"/>
    </row>
    <row r="10" spans="1:16" x14ac:dyDescent="0.2">
      <c r="A10" s="12">
        <v>36351</v>
      </c>
      <c r="B10" s="6">
        <v>100</v>
      </c>
      <c r="C10" s="6">
        <v>98</v>
      </c>
      <c r="D10" s="6">
        <v>68</v>
      </c>
      <c r="E10" s="6">
        <v>63</v>
      </c>
      <c r="F10" s="6">
        <v>63</v>
      </c>
      <c r="G10" s="6" t="s">
        <v>11</v>
      </c>
      <c r="H10" s="6">
        <f t="shared" si="3"/>
        <v>55</v>
      </c>
      <c r="I10" s="6">
        <v>28</v>
      </c>
      <c r="J10" s="6">
        <v>27</v>
      </c>
      <c r="K10" s="7">
        <f t="shared" si="1"/>
        <v>0.50909090909090904</v>
      </c>
      <c r="L10" s="20">
        <f t="shared" si="2"/>
        <v>0.45</v>
      </c>
      <c r="M10" s="14"/>
      <c r="N10" s="8"/>
      <c r="O10" s="8"/>
    </row>
    <row r="11" spans="1:16" x14ac:dyDescent="0.2">
      <c r="A11" s="12">
        <v>36351</v>
      </c>
      <c r="B11" s="6">
        <v>100</v>
      </c>
      <c r="C11" s="6">
        <v>88</v>
      </c>
      <c r="D11" s="6">
        <v>45</v>
      </c>
      <c r="E11" s="6">
        <v>43</v>
      </c>
      <c r="F11" s="6">
        <v>42</v>
      </c>
      <c r="G11" s="6" t="s">
        <v>11</v>
      </c>
      <c r="H11" s="6">
        <f t="shared" si="3"/>
        <v>42</v>
      </c>
      <c r="I11" s="6">
        <v>11</v>
      </c>
      <c r="J11" s="6">
        <v>31</v>
      </c>
      <c r="K11" s="7">
        <f t="shared" si="1"/>
        <v>0.26190476190476192</v>
      </c>
      <c r="L11" s="20">
        <f t="shared" si="2"/>
        <v>0.57999999999999996</v>
      </c>
      <c r="M11" s="14"/>
      <c r="N11" s="8"/>
      <c r="O11" s="8"/>
    </row>
    <row r="12" spans="1:16" x14ac:dyDescent="0.2">
      <c r="A12" s="12">
        <v>36351</v>
      </c>
      <c r="B12" s="6">
        <v>100</v>
      </c>
      <c r="C12" s="6">
        <v>92</v>
      </c>
      <c r="D12" s="6">
        <v>62</v>
      </c>
      <c r="E12" s="6">
        <v>58</v>
      </c>
      <c r="F12" s="6">
        <v>57</v>
      </c>
      <c r="G12" s="6" t="s">
        <v>11</v>
      </c>
      <c r="H12" s="6">
        <f t="shared" si="3"/>
        <v>55</v>
      </c>
      <c r="I12" s="6">
        <v>11</v>
      </c>
      <c r="J12" s="6">
        <v>44</v>
      </c>
      <c r="K12" s="7">
        <f t="shared" si="1"/>
        <v>0.2</v>
      </c>
      <c r="L12" s="20">
        <f t="shared" si="2"/>
        <v>0.45</v>
      </c>
      <c r="M12" s="14"/>
      <c r="N12" s="8"/>
      <c r="O12" s="8"/>
    </row>
    <row r="13" spans="1:16" x14ac:dyDescent="0.2">
      <c r="A13" s="12">
        <v>36371</v>
      </c>
      <c r="B13" s="6">
        <v>100</v>
      </c>
      <c r="C13" s="6">
        <v>97</v>
      </c>
      <c r="D13" s="6">
        <v>94</v>
      </c>
      <c r="E13" s="6">
        <v>28</v>
      </c>
      <c r="F13" s="6">
        <v>27</v>
      </c>
      <c r="G13" s="6" t="s">
        <v>11</v>
      </c>
      <c r="H13" s="6">
        <f t="shared" si="3"/>
        <v>27</v>
      </c>
      <c r="I13" s="6">
        <v>9</v>
      </c>
      <c r="J13" s="6">
        <v>18</v>
      </c>
      <c r="K13" s="7">
        <f t="shared" si="1"/>
        <v>0.33333333333333331</v>
      </c>
      <c r="L13" s="20">
        <f t="shared" si="2"/>
        <v>0.73</v>
      </c>
      <c r="M13" s="14"/>
      <c r="N13" s="8"/>
      <c r="O13" s="8"/>
    </row>
    <row r="14" spans="1:16" x14ac:dyDescent="0.2">
      <c r="A14" s="12">
        <v>36374</v>
      </c>
      <c r="B14" s="6">
        <v>100</v>
      </c>
      <c r="C14" s="6">
        <v>102</v>
      </c>
      <c r="D14" s="6">
        <v>91</v>
      </c>
      <c r="E14" s="6">
        <v>85</v>
      </c>
      <c r="F14" s="6">
        <v>84</v>
      </c>
      <c r="G14" s="6" t="s">
        <v>11</v>
      </c>
      <c r="H14" s="6">
        <f t="shared" si="3"/>
        <v>81</v>
      </c>
      <c r="I14" s="6">
        <v>56</v>
      </c>
      <c r="J14" s="6">
        <v>25</v>
      </c>
      <c r="K14" s="7">
        <f t="shared" si="1"/>
        <v>0.69135802469135799</v>
      </c>
      <c r="L14" s="20">
        <f t="shared" si="2"/>
        <v>0.19</v>
      </c>
      <c r="M14" s="14"/>
      <c r="N14" s="8"/>
      <c r="O14" s="8"/>
    </row>
    <row r="15" spans="1:16" x14ac:dyDescent="0.2">
      <c r="A15" s="12">
        <v>36374</v>
      </c>
      <c r="B15" s="6">
        <v>100</v>
      </c>
      <c r="C15" s="6">
        <v>97</v>
      </c>
      <c r="D15" s="6">
        <v>91</v>
      </c>
      <c r="E15" s="6">
        <v>86</v>
      </c>
      <c r="F15" s="6">
        <v>85</v>
      </c>
      <c r="G15" s="6" t="s">
        <v>11</v>
      </c>
      <c r="H15" s="6">
        <f t="shared" si="3"/>
        <v>71</v>
      </c>
      <c r="I15" s="6">
        <v>49</v>
      </c>
      <c r="J15" s="6">
        <v>22</v>
      </c>
      <c r="K15" s="7">
        <f t="shared" si="1"/>
        <v>0.6901408450704225</v>
      </c>
      <c r="L15" s="20">
        <f t="shared" si="2"/>
        <v>0.28999999999999998</v>
      </c>
      <c r="M15" s="14"/>
      <c r="N15" s="8"/>
      <c r="O15" s="8"/>
    </row>
    <row r="16" spans="1:16" x14ac:dyDescent="0.2">
      <c r="A16" s="12">
        <v>36375</v>
      </c>
      <c r="B16" s="6">
        <v>100</v>
      </c>
      <c r="C16" s="6">
        <v>97</v>
      </c>
      <c r="D16" s="6">
        <v>73</v>
      </c>
      <c r="E16" s="6">
        <v>62</v>
      </c>
      <c r="F16" s="6">
        <v>61</v>
      </c>
      <c r="G16" s="6" t="s">
        <v>11</v>
      </c>
      <c r="H16" s="6">
        <f t="shared" si="3"/>
        <v>61</v>
      </c>
      <c r="I16" s="6">
        <v>44</v>
      </c>
      <c r="J16" s="6">
        <v>17</v>
      </c>
      <c r="K16" s="7">
        <f t="shared" si="1"/>
        <v>0.72131147540983609</v>
      </c>
      <c r="L16" s="20">
        <f t="shared" si="2"/>
        <v>0.39</v>
      </c>
      <c r="M16" s="14"/>
      <c r="N16" s="8"/>
      <c r="O16" s="8"/>
    </row>
    <row r="17" spans="1:16" x14ac:dyDescent="0.2">
      <c r="A17" s="12">
        <v>36375</v>
      </c>
      <c r="B17" s="6">
        <v>100</v>
      </c>
      <c r="C17" s="6">
        <v>97</v>
      </c>
      <c r="D17" s="6">
        <v>82</v>
      </c>
      <c r="E17" s="6">
        <v>67</v>
      </c>
      <c r="F17" s="6">
        <v>67</v>
      </c>
      <c r="G17" s="6" t="s">
        <v>11</v>
      </c>
      <c r="H17" s="6">
        <f t="shared" si="3"/>
        <v>67</v>
      </c>
      <c r="I17" s="6">
        <v>46</v>
      </c>
      <c r="J17" s="6">
        <v>21</v>
      </c>
      <c r="K17" s="7">
        <f t="shared" si="1"/>
        <v>0.68656716417910446</v>
      </c>
      <c r="L17" s="20">
        <f t="shared" si="2"/>
        <v>0.33</v>
      </c>
      <c r="M17" s="14"/>
      <c r="N17" s="8"/>
      <c r="O17" s="8"/>
    </row>
    <row r="18" spans="1:16" x14ac:dyDescent="0.2">
      <c r="A18" s="12">
        <v>36267</v>
      </c>
      <c r="B18" s="9">
        <v>50</v>
      </c>
      <c r="C18" s="9">
        <v>44</v>
      </c>
      <c r="D18" s="9">
        <v>31</v>
      </c>
      <c r="E18" s="9">
        <v>30</v>
      </c>
      <c r="F18" s="9">
        <v>30</v>
      </c>
      <c r="G18" s="9">
        <v>30</v>
      </c>
      <c r="H18" s="9">
        <f>I18+J18</f>
        <v>29</v>
      </c>
      <c r="I18" s="9">
        <v>2</v>
      </c>
      <c r="J18" s="9">
        <v>27</v>
      </c>
      <c r="K18" s="10">
        <f>I18/H18</f>
        <v>6.8965517241379309E-2</v>
      </c>
      <c r="L18" s="21">
        <f>(B18-H18)/B18</f>
        <v>0.42</v>
      </c>
      <c r="M18" s="16">
        <f>AVERAGE(H18:H29)</f>
        <v>36</v>
      </c>
      <c r="N18" s="10">
        <f>AVERAGE(K18:K29)</f>
        <v>0.30340575792698904</v>
      </c>
      <c r="O18" s="10">
        <f>STDEV(K18:K29)</f>
        <v>0.14784003033446924</v>
      </c>
      <c r="P18" s="21">
        <f>AVERAGE(K18:K29)</f>
        <v>0.30340575792698904</v>
      </c>
    </row>
    <row r="19" spans="1:16" x14ac:dyDescent="0.2">
      <c r="A19" s="12">
        <v>36267</v>
      </c>
      <c r="B19" s="9">
        <v>50</v>
      </c>
      <c r="C19" s="9">
        <v>46</v>
      </c>
      <c r="D19" s="9">
        <v>13</v>
      </c>
      <c r="E19" s="9">
        <v>11</v>
      </c>
      <c r="F19" s="9">
        <v>11</v>
      </c>
      <c r="G19" s="9">
        <v>11</v>
      </c>
      <c r="H19" s="9">
        <f>I19+J19</f>
        <v>11</v>
      </c>
      <c r="I19" s="9">
        <v>2</v>
      </c>
      <c r="J19" s="9">
        <v>9</v>
      </c>
      <c r="K19" s="10">
        <f>I19/H19</f>
        <v>0.18181818181818182</v>
      </c>
      <c r="L19" s="21">
        <f>(B19-H19)/B19</f>
        <v>0.78</v>
      </c>
      <c r="M19" s="14"/>
      <c r="N19" s="8"/>
      <c r="O19" s="8"/>
    </row>
    <row r="20" spans="1:16" x14ac:dyDescent="0.2">
      <c r="A20" s="12">
        <v>36339</v>
      </c>
      <c r="B20" s="9">
        <v>50</v>
      </c>
      <c r="C20" s="9">
        <v>45</v>
      </c>
      <c r="D20" s="9">
        <v>42</v>
      </c>
      <c r="E20" s="9">
        <v>40</v>
      </c>
      <c r="F20" s="9">
        <v>42</v>
      </c>
      <c r="G20" s="9" t="s">
        <v>11</v>
      </c>
      <c r="H20" s="9">
        <f t="shared" ref="H20:H43" si="4">I20+J20</f>
        <v>38</v>
      </c>
      <c r="I20" s="9">
        <v>11</v>
      </c>
      <c r="J20" s="9">
        <v>27</v>
      </c>
      <c r="K20" s="10">
        <f t="shared" ref="K20:K28" si="5">I20/H20</f>
        <v>0.28947368421052633</v>
      </c>
      <c r="L20" s="21">
        <f t="shared" ref="L20:L43" si="6">(B20-H20)/B20</f>
        <v>0.24</v>
      </c>
      <c r="M20" s="14"/>
      <c r="N20" s="8"/>
      <c r="O20" s="8"/>
    </row>
    <row r="21" spans="1:16" x14ac:dyDescent="0.2">
      <c r="A21" s="12">
        <v>36339</v>
      </c>
      <c r="B21" s="9">
        <v>50</v>
      </c>
      <c r="C21" s="9">
        <v>50</v>
      </c>
      <c r="D21" s="9">
        <v>39</v>
      </c>
      <c r="E21" s="9">
        <v>39</v>
      </c>
      <c r="F21" s="9">
        <v>40</v>
      </c>
      <c r="G21" s="9" t="s">
        <v>11</v>
      </c>
      <c r="H21" s="9">
        <f>I21+J21</f>
        <v>37</v>
      </c>
      <c r="I21" s="9">
        <v>11</v>
      </c>
      <c r="J21" s="9">
        <v>26</v>
      </c>
      <c r="K21" s="10">
        <f t="shared" si="5"/>
        <v>0.29729729729729731</v>
      </c>
      <c r="L21" s="21">
        <f t="shared" si="6"/>
        <v>0.26</v>
      </c>
      <c r="M21" s="14"/>
      <c r="N21" s="8"/>
      <c r="O21" s="8"/>
    </row>
    <row r="22" spans="1:16" x14ac:dyDescent="0.2">
      <c r="A22" s="12">
        <v>36339</v>
      </c>
      <c r="B22" s="9">
        <v>50</v>
      </c>
      <c r="C22" s="9">
        <v>55</v>
      </c>
      <c r="D22" s="9">
        <v>47</v>
      </c>
      <c r="E22" s="9">
        <v>47</v>
      </c>
      <c r="F22" s="9">
        <v>46</v>
      </c>
      <c r="G22" s="9" t="s">
        <v>11</v>
      </c>
      <c r="H22" s="9">
        <f t="shared" si="4"/>
        <v>47</v>
      </c>
      <c r="I22" s="9">
        <v>8</v>
      </c>
      <c r="J22" s="9">
        <v>39</v>
      </c>
      <c r="K22" s="10">
        <f t="shared" si="5"/>
        <v>0.1702127659574468</v>
      </c>
      <c r="L22" s="21">
        <f t="shared" si="6"/>
        <v>0.06</v>
      </c>
      <c r="M22" s="14"/>
      <c r="N22" s="8"/>
      <c r="O22" s="8"/>
    </row>
    <row r="23" spans="1:16" x14ac:dyDescent="0.2">
      <c r="A23" s="12">
        <v>36341</v>
      </c>
      <c r="B23" s="9">
        <v>50</v>
      </c>
      <c r="C23" s="9">
        <v>52</v>
      </c>
      <c r="D23" s="9">
        <v>49</v>
      </c>
      <c r="E23" s="9">
        <v>49</v>
      </c>
      <c r="F23" s="9">
        <v>49</v>
      </c>
      <c r="G23" s="9" t="s">
        <v>11</v>
      </c>
      <c r="H23" s="9">
        <f t="shared" si="4"/>
        <v>49</v>
      </c>
      <c r="I23" s="9">
        <v>10</v>
      </c>
      <c r="J23" s="9">
        <v>39</v>
      </c>
      <c r="K23" s="10">
        <f t="shared" si="5"/>
        <v>0.20408163265306123</v>
      </c>
      <c r="L23" s="21">
        <f t="shared" si="6"/>
        <v>0.02</v>
      </c>
      <c r="M23" s="14"/>
      <c r="N23" s="8"/>
      <c r="O23" s="8"/>
    </row>
    <row r="24" spans="1:16" x14ac:dyDescent="0.2">
      <c r="A24" s="12">
        <v>36341</v>
      </c>
      <c r="B24" s="9">
        <v>50</v>
      </c>
      <c r="C24" s="9">
        <v>49</v>
      </c>
      <c r="D24" s="9">
        <v>44</v>
      </c>
      <c r="E24" s="9">
        <v>41</v>
      </c>
      <c r="F24" s="9">
        <v>41</v>
      </c>
      <c r="G24" s="9" t="s">
        <v>11</v>
      </c>
      <c r="H24" s="9">
        <f t="shared" si="4"/>
        <v>40</v>
      </c>
      <c r="I24" s="9">
        <v>11</v>
      </c>
      <c r="J24" s="9">
        <v>29</v>
      </c>
      <c r="K24" s="10">
        <f t="shared" si="5"/>
        <v>0.27500000000000002</v>
      </c>
      <c r="L24" s="21">
        <f t="shared" si="6"/>
        <v>0.2</v>
      </c>
      <c r="M24" s="14"/>
      <c r="N24" s="8"/>
      <c r="O24" s="8"/>
    </row>
    <row r="25" spans="1:16" x14ac:dyDescent="0.2">
      <c r="A25" s="12">
        <v>36351</v>
      </c>
      <c r="B25" s="9">
        <v>50</v>
      </c>
      <c r="C25" s="9">
        <v>47</v>
      </c>
      <c r="D25" s="9">
        <v>39</v>
      </c>
      <c r="E25" s="9">
        <v>38</v>
      </c>
      <c r="F25" s="9">
        <v>37</v>
      </c>
      <c r="G25" s="9" t="s">
        <v>11</v>
      </c>
      <c r="H25" s="9">
        <f t="shared" si="4"/>
        <v>36</v>
      </c>
      <c r="I25" s="9">
        <v>13</v>
      </c>
      <c r="J25" s="9">
        <v>23</v>
      </c>
      <c r="K25" s="10">
        <f t="shared" si="5"/>
        <v>0.3611111111111111</v>
      </c>
      <c r="L25" s="21">
        <f t="shared" si="6"/>
        <v>0.28000000000000003</v>
      </c>
      <c r="M25" s="14"/>
      <c r="N25" s="8"/>
      <c r="O25" s="8"/>
    </row>
    <row r="26" spans="1:16" x14ac:dyDescent="0.2">
      <c r="A26" s="12">
        <v>36351</v>
      </c>
      <c r="B26" s="9">
        <v>50</v>
      </c>
      <c r="C26" s="9">
        <v>40</v>
      </c>
      <c r="D26" s="9">
        <v>34</v>
      </c>
      <c r="E26" s="9">
        <v>35</v>
      </c>
      <c r="F26" s="9">
        <v>34</v>
      </c>
      <c r="G26" s="9" t="s">
        <v>11</v>
      </c>
      <c r="H26" s="9">
        <f>I26+J26</f>
        <v>31</v>
      </c>
      <c r="I26" s="9">
        <v>10</v>
      </c>
      <c r="J26" s="9">
        <v>21</v>
      </c>
      <c r="K26" s="10">
        <f t="shared" si="5"/>
        <v>0.32258064516129031</v>
      </c>
      <c r="L26" s="21">
        <f t="shared" si="6"/>
        <v>0.38</v>
      </c>
      <c r="M26" s="14"/>
      <c r="N26" s="8"/>
      <c r="O26" s="8"/>
    </row>
    <row r="27" spans="1:16" x14ac:dyDescent="0.2">
      <c r="A27" s="12">
        <v>36351</v>
      </c>
      <c r="B27" s="9">
        <v>50</v>
      </c>
      <c r="C27" s="9">
        <v>46</v>
      </c>
      <c r="D27" s="9">
        <v>45</v>
      </c>
      <c r="E27" s="9">
        <v>44</v>
      </c>
      <c r="F27" s="9">
        <v>44</v>
      </c>
      <c r="G27" s="9" t="s">
        <v>11</v>
      </c>
      <c r="H27" s="9">
        <f t="shared" si="4"/>
        <v>38</v>
      </c>
      <c r="I27" s="9">
        <v>13</v>
      </c>
      <c r="J27" s="9">
        <v>25</v>
      </c>
      <c r="K27" s="10">
        <f t="shared" si="5"/>
        <v>0.34210526315789475</v>
      </c>
      <c r="L27" s="21">
        <f t="shared" si="6"/>
        <v>0.24</v>
      </c>
      <c r="M27" s="14"/>
      <c r="N27" s="8"/>
      <c r="O27" s="8"/>
    </row>
    <row r="28" spans="1:16" x14ac:dyDescent="0.2">
      <c r="A28" s="12">
        <v>36371</v>
      </c>
      <c r="B28" s="9">
        <v>50</v>
      </c>
      <c r="C28" s="9">
        <v>42</v>
      </c>
      <c r="D28" s="9">
        <v>41</v>
      </c>
      <c r="E28" s="9">
        <v>37</v>
      </c>
      <c r="F28" s="9">
        <v>38</v>
      </c>
      <c r="G28" s="9" t="s">
        <v>11</v>
      </c>
      <c r="H28" s="9">
        <f t="shared" si="4"/>
        <v>35</v>
      </c>
      <c r="I28" s="9">
        <v>19</v>
      </c>
      <c r="J28" s="9">
        <v>16</v>
      </c>
      <c r="K28" s="10">
        <f t="shared" si="5"/>
        <v>0.54285714285714282</v>
      </c>
      <c r="L28" s="21">
        <f t="shared" si="6"/>
        <v>0.3</v>
      </c>
      <c r="M28" s="14"/>
      <c r="N28" s="8"/>
      <c r="O28" s="8"/>
    </row>
    <row r="29" spans="1:16" x14ac:dyDescent="0.2">
      <c r="A29" s="12">
        <v>36375</v>
      </c>
      <c r="B29" s="9">
        <v>50</v>
      </c>
      <c r="C29" s="9">
        <v>46</v>
      </c>
      <c r="D29" s="9">
        <v>45</v>
      </c>
      <c r="E29" s="9">
        <v>42</v>
      </c>
      <c r="F29" s="9">
        <v>42</v>
      </c>
      <c r="G29" s="9" t="s">
        <v>11</v>
      </c>
      <c r="H29" s="9">
        <f t="shared" si="4"/>
        <v>41</v>
      </c>
      <c r="I29" s="9">
        <v>24</v>
      </c>
      <c r="J29" s="9">
        <v>17</v>
      </c>
      <c r="K29" s="10">
        <f t="shared" ref="K29:K43" si="7">I29/H29</f>
        <v>0.58536585365853655</v>
      </c>
      <c r="L29" s="21">
        <f t="shared" si="6"/>
        <v>0.18</v>
      </c>
      <c r="M29" s="14"/>
      <c r="N29" s="8"/>
      <c r="O29" s="8"/>
    </row>
    <row r="30" spans="1:16" x14ac:dyDescent="0.2">
      <c r="A30" s="12">
        <v>36339</v>
      </c>
      <c r="B30" s="5">
        <v>25</v>
      </c>
      <c r="C30" s="5">
        <v>26</v>
      </c>
      <c r="D30" s="5">
        <v>23</v>
      </c>
      <c r="E30" s="5">
        <v>23</v>
      </c>
      <c r="F30" s="5">
        <v>23</v>
      </c>
      <c r="G30" s="5" t="s">
        <v>11</v>
      </c>
      <c r="H30" s="5">
        <f t="shared" si="4"/>
        <v>23</v>
      </c>
      <c r="I30" s="5">
        <v>6</v>
      </c>
      <c r="J30" s="5">
        <v>17</v>
      </c>
      <c r="K30" s="11">
        <f t="shared" si="7"/>
        <v>0.2608695652173913</v>
      </c>
      <c r="L30" s="22">
        <f t="shared" si="6"/>
        <v>0.08</v>
      </c>
      <c r="M30" s="17">
        <f>(H30+H31+H32+H33+H34+H35+H36+H37+H38+H39+H40+H41+H42+H43)/14</f>
        <v>18.428571428571427</v>
      </c>
      <c r="N30" s="11">
        <f>AVERAGE(K30:K44)</f>
        <v>0.26590788023988993</v>
      </c>
      <c r="O30" s="11">
        <f>STDEV(K30:K43)</f>
        <v>0.1067549731560464</v>
      </c>
      <c r="P30" s="22">
        <f>(L30+L31+L32+L33+L34+L35+L36+L37+L38+L39+L40+L41+L42+L43)/14</f>
        <v>0.26285714285714284</v>
      </c>
    </row>
    <row r="31" spans="1:16" x14ac:dyDescent="0.2">
      <c r="A31" s="12">
        <v>36339</v>
      </c>
      <c r="B31" s="5">
        <v>25</v>
      </c>
      <c r="C31" s="5">
        <v>19</v>
      </c>
      <c r="D31" s="5">
        <v>15</v>
      </c>
      <c r="E31" s="5">
        <v>15</v>
      </c>
      <c r="F31" s="5">
        <v>15</v>
      </c>
      <c r="G31" s="5" t="s">
        <v>11</v>
      </c>
      <c r="H31" s="5">
        <f t="shared" si="4"/>
        <v>15</v>
      </c>
      <c r="I31" s="5">
        <v>1</v>
      </c>
      <c r="J31" s="5">
        <v>14</v>
      </c>
      <c r="K31" s="11">
        <f t="shared" si="7"/>
        <v>6.6666666666666666E-2</v>
      </c>
      <c r="L31" s="22">
        <f t="shared" si="6"/>
        <v>0.4</v>
      </c>
      <c r="M31" s="14"/>
      <c r="N31" s="2"/>
      <c r="O31" s="2"/>
    </row>
    <row r="32" spans="1:16" x14ac:dyDescent="0.2">
      <c r="A32" s="12">
        <v>36349</v>
      </c>
      <c r="B32" s="5">
        <v>25</v>
      </c>
      <c r="C32" s="5">
        <v>25</v>
      </c>
      <c r="D32" s="5">
        <v>17</v>
      </c>
      <c r="E32" s="5">
        <v>18</v>
      </c>
      <c r="F32" s="5">
        <v>18</v>
      </c>
      <c r="G32" s="5" t="s">
        <v>11</v>
      </c>
      <c r="H32" s="5">
        <f t="shared" si="4"/>
        <v>18</v>
      </c>
      <c r="I32" s="5">
        <v>2</v>
      </c>
      <c r="J32" s="5">
        <v>16</v>
      </c>
      <c r="K32" s="11">
        <f t="shared" si="7"/>
        <v>0.1111111111111111</v>
      </c>
      <c r="L32" s="22">
        <f t="shared" si="6"/>
        <v>0.28000000000000003</v>
      </c>
      <c r="M32" s="14"/>
      <c r="N32" s="2"/>
      <c r="O32" s="2"/>
    </row>
    <row r="33" spans="1:15" x14ac:dyDescent="0.2">
      <c r="A33" s="12">
        <v>36349</v>
      </c>
      <c r="B33" s="5">
        <v>25</v>
      </c>
      <c r="C33" s="5">
        <v>22</v>
      </c>
      <c r="D33" s="5">
        <v>19</v>
      </c>
      <c r="E33" s="5">
        <v>19</v>
      </c>
      <c r="F33" s="5">
        <v>19</v>
      </c>
      <c r="G33" s="5" t="s">
        <v>11</v>
      </c>
      <c r="H33" s="5">
        <f t="shared" si="4"/>
        <v>19</v>
      </c>
      <c r="I33" s="5">
        <v>3</v>
      </c>
      <c r="J33" s="5">
        <v>16</v>
      </c>
      <c r="K33" s="11">
        <f t="shared" si="7"/>
        <v>0.15789473684210525</v>
      </c>
      <c r="L33" s="22">
        <f t="shared" si="6"/>
        <v>0.24</v>
      </c>
      <c r="M33" s="14"/>
      <c r="N33" s="2"/>
      <c r="O33" s="2"/>
    </row>
    <row r="34" spans="1:15" x14ac:dyDescent="0.2">
      <c r="A34" s="12">
        <v>36349</v>
      </c>
      <c r="B34" s="5">
        <v>25</v>
      </c>
      <c r="C34" s="5">
        <v>23</v>
      </c>
      <c r="D34" s="5">
        <v>17</v>
      </c>
      <c r="E34" s="5">
        <v>15</v>
      </c>
      <c r="F34" s="5">
        <v>14</v>
      </c>
      <c r="G34" s="5" t="s">
        <v>11</v>
      </c>
      <c r="H34" s="5">
        <f t="shared" si="4"/>
        <v>13</v>
      </c>
      <c r="I34" s="5">
        <v>4</v>
      </c>
      <c r="J34" s="5">
        <v>9</v>
      </c>
      <c r="K34" s="11">
        <f t="shared" si="7"/>
        <v>0.30769230769230771</v>
      </c>
      <c r="L34" s="22">
        <f t="shared" si="6"/>
        <v>0.48</v>
      </c>
      <c r="M34" s="14"/>
      <c r="N34" s="2"/>
      <c r="O34" s="2"/>
    </row>
    <row r="35" spans="1:15" x14ac:dyDescent="0.2">
      <c r="A35" s="12">
        <v>36351</v>
      </c>
      <c r="B35" s="5">
        <v>25</v>
      </c>
      <c r="C35" s="5">
        <v>23</v>
      </c>
      <c r="D35" s="5">
        <v>13</v>
      </c>
      <c r="E35" s="5">
        <v>13</v>
      </c>
      <c r="F35" s="5">
        <v>13</v>
      </c>
      <c r="G35" s="5" t="s">
        <v>11</v>
      </c>
      <c r="H35" s="5">
        <f t="shared" si="4"/>
        <v>12</v>
      </c>
      <c r="I35" s="5">
        <v>5</v>
      </c>
      <c r="J35" s="5">
        <v>7</v>
      </c>
      <c r="K35" s="11">
        <f t="shared" si="7"/>
        <v>0.41666666666666669</v>
      </c>
      <c r="L35" s="22">
        <f t="shared" si="6"/>
        <v>0.52</v>
      </c>
      <c r="M35" s="14"/>
      <c r="N35" s="2"/>
      <c r="O35" s="2"/>
    </row>
    <row r="36" spans="1:15" x14ac:dyDescent="0.2">
      <c r="A36" s="12">
        <v>36371</v>
      </c>
      <c r="B36" s="5">
        <v>25</v>
      </c>
      <c r="C36" s="5">
        <v>19</v>
      </c>
      <c r="D36" s="5">
        <v>17</v>
      </c>
      <c r="E36" s="5">
        <v>17</v>
      </c>
      <c r="F36" s="5">
        <v>17</v>
      </c>
      <c r="G36" s="5" t="s">
        <v>11</v>
      </c>
      <c r="H36" s="5">
        <f t="shared" si="4"/>
        <v>17</v>
      </c>
      <c r="I36" s="5">
        <v>4</v>
      </c>
      <c r="J36" s="5">
        <v>13</v>
      </c>
      <c r="K36" s="11">
        <f t="shared" si="7"/>
        <v>0.23529411764705882</v>
      </c>
      <c r="L36" s="22">
        <f t="shared" si="6"/>
        <v>0.32</v>
      </c>
      <c r="M36" s="14"/>
      <c r="N36" s="2"/>
      <c r="O36" s="2"/>
    </row>
    <row r="37" spans="1:15" x14ac:dyDescent="0.2">
      <c r="A37" s="12">
        <v>36371</v>
      </c>
      <c r="B37" s="5">
        <v>25</v>
      </c>
      <c r="C37" s="5">
        <v>19</v>
      </c>
      <c r="D37" s="5">
        <v>18</v>
      </c>
      <c r="E37" s="5">
        <v>17</v>
      </c>
      <c r="F37" s="5">
        <v>17</v>
      </c>
      <c r="G37" s="5" t="s">
        <v>11</v>
      </c>
      <c r="H37" s="5">
        <f t="shared" si="4"/>
        <v>16</v>
      </c>
      <c r="I37" s="5">
        <v>4</v>
      </c>
      <c r="J37" s="5">
        <v>12</v>
      </c>
      <c r="K37" s="11">
        <f t="shared" si="7"/>
        <v>0.25</v>
      </c>
      <c r="L37" s="22">
        <f t="shared" si="6"/>
        <v>0.36</v>
      </c>
      <c r="M37" s="14"/>
      <c r="N37" s="2"/>
      <c r="O37" s="2"/>
    </row>
    <row r="38" spans="1:15" x14ac:dyDescent="0.2">
      <c r="A38" s="12">
        <v>36371</v>
      </c>
      <c r="B38" s="5">
        <v>25</v>
      </c>
      <c r="C38" s="5">
        <v>19</v>
      </c>
      <c r="D38" s="5">
        <v>17</v>
      </c>
      <c r="E38" s="5">
        <v>17</v>
      </c>
      <c r="F38" s="5">
        <v>17</v>
      </c>
      <c r="G38" s="5" t="s">
        <v>11</v>
      </c>
      <c r="H38" s="5">
        <f t="shared" si="4"/>
        <v>15</v>
      </c>
      <c r="I38" s="5">
        <v>5</v>
      </c>
      <c r="J38" s="5">
        <v>10</v>
      </c>
      <c r="K38" s="11">
        <f t="shared" si="7"/>
        <v>0.33333333333333331</v>
      </c>
      <c r="L38" s="22">
        <f t="shared" si="6"/>
        <v>0.4</v>
      </c>
      <c r="M38" s="14"/>
      <c r="N38" s="2"/>
      <c r="O38" s="2"/>
    </row>
    <row r="39" spans="1:15" x14ac:dyDescent="0.2">
      <c r="A39" s="12">
        <v>36371</v>
      </c>
      <c r="B39" s="5">
        <v>25</v>
      </c>
      <c r="C39" s="5">
        <v>20</v>
      </c>
      <c r="D39" s="5">
        <v>19</v>
      </c>
      <c r="E39" s="5">
        <v>18</v>
      </c>
      <c r="F39" s="5">
        <v>17</v>
      </c>
      <c r="G39" s="5" t="s">
        <v>11</v>
      </c>
      <c r="H39" s="5">
        <f t="shared" si="4"/>
        <v>15</v>
      </c>
      <c r="I39" s="5">
        <v>3</v>
      </c>
      <c r="J39" s="5">
        <v>12</v>
      </c>
      <c r="K39" s="11">
        <f t="shared" si="7"/>
        <v>0.2</v>
      </c>
      <c r="L39" s="22">
        <f t="shared" si="6"/>
        <v>0.4</v>
      </c>
      <c r="M39" s="14"/>
      <c r="N39" s="2"/>
      <c r="O39" s="2"/>
    </row>
    <row r="40" spans="1:15" x14ac:dyDescent="0.2">
      <c r="A40" s="12">
        <v>36374</v>
      </c>
      <c r="B40" s="5">
        <v>25</v>
      </c>
      <c r="C40" s="5">
        <v>25</v>
      </c>
      <c r="D40" s="5">
        <v>26</v>
      </c>
      <c r="E40" s="5">
        <v>24</v>
      </c>
      <c r="F40" s="5">
        <v>24</v>
      </c>
      <c r="G40" s="5" t="s">
        <v>11</v>
      </c>
      <c r="H40" s="5">
        <f t="shared" si="4"/>
        <v>22</v>
      </c>
      <c r="I40" s="5">
        <v>7</v>
      </c>
      <c r="J40" s="5">
        <v>15</v>
      </c>
      <c r="K40" s="11">
        <f t="shared" si="7"/>
        <v>0.31818181818181818</v>
      </c>
      <c r="L40" s="22">
        <f t="shared" si="6"/>
        <v>0.12</v>
      </c>
      <c r="M40" s="14"/>
      <c r="N40" s="2"/>
      <c r="O40" s="2"/>
    </row>
    <row r="41" spans="1:15" x14ac:dyDescent="0.2">
      <c r="A41" s="12">
        <v>36374</v>
      </c>
      <c r="B41" s="5">
        <v>25</v>
      </c>
      <c r="C41" s="5">
        <v>24</v>
      </c>
      <c r="D41" s="5">
        <v>24</v>
      </c>
      <c r="E41" s="5">
        <v>24</v>
      </c>
      <c r="F41" s="5">
        <v>24</v>
      </c>
      <c r="G41" s="5" t="s">
        <v>11</v>
      </c>
      <c r="H41" s="5">
        <f t="shared" si="4"/>
        <v>24</v>
      </c>
      <c r="I41" s="5">
        <v>7</v>
      </c>
      <c r="J41" s="5">
        <v>17</v>
      </c>
      <c r="K41" s="11">
        <f t="shared" si="7"/>
        <v>0.29166666666666669</v>
      </c>
      <c r="L41" s="22">
        <f t="shared" si="6"/>
        <v>0.04</v>
      </c>
      <c r="M41" s="14"/>
      <c r="N41" s="2"/>
      <c r="O41" s="2"/>
    </row>
    <row r="42" spans="1:15" x14ac:dyDescent="0.2">
      <c r="A42" s="12">
        <v>36375</v>
      </c>
      <c r="B42" s="5">
        <v>25</v>
      </c>
      <c r="C42" s="5">
        <v>25</v>
      </c>
      <c r="D42" s="5">
        <v>25</v>
      </c>
      <c r="E42" s="5">
        <v>25</v>
      </c>
      <c r="F42" s="5">
        <v>25</v>
      </c>
      <c r="G42" s="5" t="s">
        <v>11</v>
      </c>
      <c r="H42" s="5">
        <f t="shared" si="4"/>
        <v>24</v>
      </c>
      <c r="I42" s="5">
        <v>8</v>
      </c>
      <c r="J42" s="5">
        <v>16</v>
      </c>
      <c r="K42" s="11">
        <f t="shared" si="7"/>
        <v>0.33333333333333331</v>
      </c>
      <c r="L42" s="22">
        <f t="shared" si="6"/>
        <v>0.04</v>
      </c>
      <c r="M42" s="14"/>
      <c r="N42" s="2"/>
      <c r="O42" s="2"/>
    </row>
    <row r="43" spans="1:15" x14ac:dyDescent="0.2">
      <c r="A43" s="12">
        <v>36375</v>
      </c>
      <c r="B43" s="5">
        <v>25</v>
      </c>
      <c r="C43" s="5">
        <v>26</v>
      </c>
      <c r="D43" s="5">
        <v>25</v>
      </c>
      <c r="E43" s="5">
        <v>25</v>
      </c>
      <c r="F43" s="5">
        <v>25</v>
      </c>
      <c r="G43" s="5" t="s">
        <v>11</v>
      </c>
      <c r="H43" s="5">
        <f t="shared" si="4"/>
        <v>25</v>
      </c>
      <c r="I43" s="5">
        <v>11</v>
      </c>
      <c r="J43" s="5">
        <v>14</v>
      </c>
      <c r="K43" s="11">
        <f t="shared" si="7"/>
        <v>0.44</v>
      </c>
      <c r="L43" s="22">
        <f t="shared" si="6"/>
        <v>0</v>
      </c>
      <c r="M43" s="14"/>
      <c r="N43" s="2"/>
      <c r="O43" s="2"/>
    </row>
    <row r="44" spans="1:15" x14ac:dyDescent="0.2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14"/>
      <c r="N44" s="2"/>
    </row>
    <row r="45" spans="1:15" x14ac:dyDescent="0.2">
      <c r="B45" s="2"/>
      <c r="C45" s="2"/>
      <c r="D45" s="2"/>
      <c r="E45" s="2"/>
      <c r="F45" s="2"/>
      <c r="G45" s="2"/>
      <c r="H45" s="2"/>
      <c r="I45" s="2"/>
      <c r="J45" s="3" t="s">
        <v>10</v>
      </c>
      <c r="K45" s="13">
        <f>AVERAGE(K2:K43)</f>
        <v>0.35238966476635625</v>
      </c>
      <c r="L45" s="19">
        <f>AVERAGE(L2:L43)</f>
        <v>0.31047619047619046</v>
      </c>
      <c r="M45" s="14"/>
      <c r="N45" s="2"/>
    </row>
  </sheetData>
  <phoneticPr fontId="1" type="noConversion"/>
  <pageMargins left="0.75" right="0.75" top="1" bottom="1" header="0.5" footer="0.5"/>
  <pageSetup scale="76" fitToWidth="2" orientation="landscape" horizontalDpi="4294967292" verticalDpi="4294967292" r:id="rId1"/>
  <headerFooter>
    <oddHeader>&amp;CExperiment 1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workbookViewId="0">
      <selection activeCell="J44" sqref="J44"/>
    </sheetView>
  </sheetViews>
  <sheetFormatPr defaultColWidth="11" defaultRowHeight="12.75" x14ac:dyDescent="0.2"/>
  <cols>
    <col min="8" max="8" width="9.625" bestFit="1" customWidth="1"/>
    <col min="9" max="9" width="14.875" customWidth="1"/>
    <col min="10" max="10" width="15.25" customWidth="1"/>
    <col min="13" max="13" width="17.25" customWidth="1"/>
    <col min="14" max="14" width="18.625" customWidth="1"/>
    <col min="15" max="15" width="19.25" customWidth="1"/>
    <col min="16" max="16" width="17.25" style="19" customWidth="1"/>
    <col min="17" max="17" width="16" style="14" customWidth="1"/>
  </cols>
  <sheetData>
    <row r="1" spans="1:16" x14ac:dyDescent="0.2">
      <c r="A1" s="1" t="s">
        <v>0</v>
      </c>
      <c r="B1" s="2" t="s">
        <v>1</v>
      </c>
      <c r="C1" s="2" t="s">
        <v>30</v>
      </c>
      <c r="D1" s="2" t="s">
        <v>6</v>
      </c>
      <c r="E1" s="2" t="s">
        <v>29</v>
      </c>
      <c r="F1" s="2" t="s">
        <v>28</v>
      </c>
      <c r="G1" s="2" t="s">
        <v>27</v>
      </c>
      <c r="H1" s="2" t="s">
        <v>26</v>
      </c>
      <c r="I1" s="4" t="s">
        <v>25</v>
      </c>
      <c r="J1" s="2" t="s">
        <v>15</v>
      </c>
      <c r="K1" s="4" t="s">
        <v>24</v>
      </c>
      <c r="L1" s="2" t="s">
        <v>23</v>
      </c>
      <c r="M1" s="14" t="s">
        <v>16</v>
      </c>
      <c r="N1" s="2" t="s">
        <v>22</v>
      </c>
      <c r="O1" s="2" t="s">
        <v>21</v>
      </c>
      <c r="P1" s="19" t="s">
        <v>20</v>
      </c>
    </row>
    <row r="2" spans="1:16" x14ac:dyDescent="0.2">
      <c r="A2" s="12">
        <v>36620</v>
      </c>
      <c r="B2" s="6">
        <v>100</v>
      </c>
      <c r="C2" s="6">
        <v>100</v>
      </c>
      <c r="D2" s="6">
        <v>86</v>
      </c>
      <c r="E2" s="6" t="s">
        <v>19</v>
      </c>
      <c r="F2" s="6" t="s">
        <v>19</v>
      </c>
      <c r="G2" s="6" t="s">
        <v>19</v>
      </c>
      <c r="H2" s="6">
        <f t="shared" ref="H2:H31" si="0">I2+J2</f>
        <v>81</v>
      </c>
      <c r="I2" s="6">
        <v>63</v>
      </c>
      <c r="J2" s="6">
        <v>18</v>
      </c>
      <c r="K2" s="20">
        <f t="shared" ref="K2:K31" si="1">I2/H2</f>
        <v>0.77777777777777779</v>
      </c>
      <c r="L2" s="20">
        <f t="shared" ref="L2:L31" si="2">(B2-H2)/B2</f>
        <v>0.19</v>
      </c>
      <c r="M2" s="15">
        <f>AVERAGE(H2:H11)</f>
        <v>61.2</v>
      </c>
      <c r="N2" s="20">
        <f>AVERAGE(K2:K11)</f>
        <v>0.64170377840212589</v>
      </c>
      <c r="O2" s="20">
        <f>STDEV(K2:K11)</f>
        <v>0.13260724666570084</v>
      </c>
      <c r="P2" s="20">
        <f>AVERAGE(L2:L11)</f>
        <v>0.38799999999999996</v>
      </c>
    </row>
    <row r="3" spans="1:16" x14ac:dyDescent="0.2">
      <c r="A3" s="12">
        <v>36626</v>
      </c>
      <c r="B3" s="6">
        <v>100</v>
      </c>
      <c r="C3" s="6">
        <v>83</v>
      </c>
      <c r="D3" s="6">
        <v>65</v>
      </c>
      <c r="E3" s="6" t="s">
        <v>19</v>
      </c>
      <c r="F3" s="6" t="s">
        <v>19</v>
      </c>
      <c r="G3" s="6" t="s">
        <v>19</v>
      </c>
      <c r="H3" s="6">
        <f t="shared" si="0"/>
        <v>52</v>
      </c>
      <c r="I3" s="6">
        <v>36</v>
      </c>
      <c r="J3" s="6">
        <v>16</v>
      </c>
      <c r="K3" s="20">
        <f t="shared" si="1"/>
        <v>0.69230769230769229</v>
      </c>
      <c r="L3" s="20">
        <f t="shared" si="2"/>
        <v>0.48</v>
      </c>
      <c r="M3" s="14"/>
      <c r="N3" s="19"/>
      <c r="O3" s="19"/>
    </row>
    <row r="4" spans="1:16" x14ac:dyDescent="0.2">
      <c r="A4" s="12">
        <v>36626</v>
      </c>
      <c r="B4" s="6">
        <v>100</v>
      </c>
      <c r="C4" s="6">
        <v>86</v>
      </c>
      <c r="D4" s="6">
        <v>72</v>
      </c>
      <c r="E4" s="6" t="s">
        <v>19</v>
      </c>
      <c r="F4" s="6" t="s">
        <v>19</v>
      </c>
      <c r="G4" s="6" t="s">
        <v>19</v>
      </c>
      <c r="H4" s="6">
        <f t="shared" si="0"/>
        <v>68</v>
      </c>
      <c r="I4" s="6">
        <v>47</v>
      </c>
      <c r="J4" s="6">
        <v>21</v>
      </c>
      <c r="K4" s="20">
        <f t="shared" si="1"/>
        <v>0.69117647058823528</v>
      </c>
      <c r="L4" s="20">
        <f t="shared" si="2"/>
        <v>0.32</v>
      </c>
      <c r="M4" s="14"/>
      <c r="N4" s="19"/>
      <c r="O4" s="19"/>
    </row>
    <row r="5" spans="1:16" x14ac:dyDescent="0.2">
      <c r="A5" s="12">
        <v>36652</v>
      </c>
      <c r="B5" s="6">
        <v>100</v>
      </c>
      <c r="C5" s="6">
        <v>95</v>
      </c>
      <c r="D5" s="6">
        <v>94</v>
      </c>
      <c r="E5" s="6">
        <v>91</v>
      </c>
      <c r="F5" s="6" t="s">
        <v>19</v>
      </c>
      <c r="G5" s="6" t="s">
        <v>19</v>
      </c>
      <c r="H5" s="6">
        <f t="shared" si="0"/>
        <v>76</v>
      </c>
      <c r="I5" s="6">
        <v>49</v>
      </c>
      <c r="J5" s="6">
        <v>27</v>
      </c>
      <c r="K5" s="20">
        <f t="shared" si="1"/>
        <v>0.64473684210526316</v>
      </c>
      <c r="L5" s="20">
        <f t="shared" si="2"/>
        <v>0.24</v>
      </c>
      <c r="M5" s="14"/>
      <c r="N5" s="19"/>
      <c r="O5" s="19"/>
    </row>
    <row r="6" spans="1:16" x14ac:dyDescent="0.2">
      <c r="A6" s="12">
        <v>36652</v>
      </c>
      <c r="B6" s="6">
        <v>100</v>
      </c>
      <c r="C6" s="6">
        <v>85</v>
      </c>
      <c r="D6" s="6">
        <v>75</v>
      </c>
      <c r="E6" s="6">
        <v>75</v>
      </c>
      <c r="F6" s="6" t="s">
        <v>19</v>
      </c>
      <c r="G6" s="6" t="s">
        <v>19</v>
      </c>
      <c r="H6" s="6">
        <f t="shared" si="0"/>
        <v>71</v>
      </c>
      <c r="I6" s="6">
        <v>51</v>
      </c>
      <c r="J6" s="6">
        <v>20</v>
      </c>
      <c r="K6" s="20">
        <f t="shared" si="1"/>
        <v>0.71830985915492962</v>
      </c>
      <c r="L6" s="20">
        <f t="shared" si="2"/>
        <v>0.28999999999999998</v>
      </c>
      <c r="M6" s="14"/>
      <c r="N6" s="19"/>
      <c r="O6" s="19"/>
    </row>
    <row r="7" spans="1:16" x14ac:dyDescent="0.2">
      <c r="A7" s="12">
        <v>36680</v>
      </c>
      <c r="B7" s="6">
        <v>100</v>
      </c>
      <c r="C7" s="6">
        <v>93</v>
      </c>
      <c r="D7" s="6">
        <v>64</v>
      </c>
      <c r="E7" s="6">
        <v>53</v>
      </c>
      <c r="F7" s="6" t="s">
        <v>19</v>
      </c>
      <c r="G7" s="6" t="s">
        <v>19</v>
      </c>
      <c r="H7" s="6">
        <f t="shared" si="0"/>
        <v>53</v>
      </c>
      <c r="I7" s="6">
        <v>27</v>
      </c>
      <c r="J7" s="6">
        <v>26</v>
      </c>
      <c r="K7" s="20">
        <f t="shared" si="1"/>
        <v>0.50943396226415094</v>
      </c>
      <c r="L7" s="20">
        <f t="shared" si="2"/>
        <v>0.47</v>
      </c>
      <c r="M7" s="14"/>
      <c r="N7" s="19"/>
      <c r="O7" s="19"/>
    </row>
    <row r="8" spans="1:16" x14ac:dyDescent="0.2">
      <c r="A8" s="12">
        <v>36680</v>
      </c>
      <c r="B8" s="6">
        <v>100</v>
      </c>
      <c r="C8" s="6">
        <v>87</v>
      </c>
      <c r="D8" s="6">
        <v>75</v>
      </c>
      <c r="E8" s="6">
        <v>68</v>
      </c>
      <c r="F8" s="6" t="s">
        <v>19</v>
      </c>
      <c r="G8" s="6" t="s">
        <v>19</v>
      </c>
      <c r="H8" s="6">
        <f t="shared" si="0"/>
        <v>67</v>
      </c>
      <c r="I8" s="6">
        <v>32</v>
      </c>
      <c r="J8" s="6">
        <v>35</v>
      </c>
      <c r="K8" s="20">
        <f t="shared" si="1"/>
        <v>0.47761194029850745</v>
      </c>
      <c r="L8" s="20">
        <f t="shared" si="2"/>
        <v>0.33</v>
      </c>
      <c r="M8" s="14"/>
      <c r="N8" s="19"/>
      <c r="O8" s="19"/>
    </row>
    <row r="9" spans="1:16" x14ac:dyDescent="0.2">
      <c r="A9" s="12">
        <v>36680</v>
      </c>
      <c r="B9" s="6">
        <v>100</v>
      </c>
      <c r="C9" s="6">
        <v>83</v>
      </c>
      <c r="D9" s="6">
        <v>69</v>
      </c>
      <c r="E9" s="6">
        <v>45</v>
      </c>
      <c r="F9" s="6" t="s">
        <v>19</v>
      </c>
      <c r="G9" s="6" t="s">
        <v>19</v>
      </c>
      <c r="H9" s="6">
        <f t="shared" si="0"/>
        <v>39</v>
      </c>
      <c r="I9" s="6">
        <v>16</v>
      </c>
      <c r="J9" s="6">
        <v>23</v>
      </c>
      <c r="K9" s="20">
        <f t="shared" si="1"/>
        <v>0.41025641025641024</v>
      </c>
      <c r="L9" s="20">
        <f t="shared" si="2"/>
        <v>0.61</v>
      </c>
      <c r="M9" s="14"/>
      <c r="N9" s="19"/>
      <c r="O9" s="19"/>
    </row>
    <row r="10" spans="1:16" x14ac:dyDescent="0.2">
      <c r="A10" s="12">
        <v>36744</v>
      </c>
      <c r="B10" s="6">
        <v>100</v>
      </c>
      <c r="C10" s="6">
        <v>95</v>
      </c>
      <c r="D10" s="6">
        <v>70</v>
      </c>
      <c r="E10" s="6">
        <v>68</v>
      </c>
      <c r="F10" s="6" t="s">
        <v>19</v>
      </c>
      <c r="G10" s="6" t="s">
        <v>19</v>
      </c>
      <c r="H10" s="6">
        <f t="shared" si="0"/>
        <v>64</v>
      </c>
      <c r="I10" s="6">
        <v>52</v>
      </c>
      <c r="J10" s="6">
        <v>12</v>
      </c>
      <c r="K10" s="20">
        <f t="shared" si="1"/>
        <v>0.8125</v>
      </c>
      <c r="L10" s="20">
        <f t="shared" si="2"/>
        <v>0.36</v>
      </c>
      <c r="M10" s="14"/>
      <c r="N10" s="19"/>
      <c r="O10" s="19"/>
    </row>
    <row r="11" spans="1:16" x14ac:dyDescent="0.2">
      <c r="A11" s="12">
        <v>36846</v>
      </c>
      <c r="B11" s="6">
        <v>100</v>
      </c>
      <c r="C11" s="6">
        <v>75</v>
      </c>
      <c r="D11" s="6">
        <v>47</v>
      </c>
      <c r="E11" s="6">
        <v>45</v>
      </c>
      <c r="F11" s="6" t="s">
        <v>19</v>
      </c>
      <c r="G11" s="6" t="s">
        <v>19</v>
      </c>
      <c r="H11" s="6">
        <f t="shared" si="0"/>
        <v>41</v>
      </c>
      <c r="I11" s="6">
        <v>28</v>
      </c>
      <c r="J11" s="6">
        <v>13</v>
      </c>
      <c r="K11" s="20">
        <f t="shared" si="1"/>
        <v>0.68292682926829273</v>
      </c>
      <c r="L11" s="20">
        <f t="shared" si="2"/>
        <v>0.59</v>
      </c>
      <c r="M11" s="14"/>
      <c r="N11" s="19"/>
      <c r="O11" s="19"/>
    </row>
    <row r="12" spans="1:16" x14ac:dyDescent="0.2">
      <c r="A12" s="12">
        <v>36620</v>
      </c>
      <c r="B12" s="9">
        <v>50</v>
      </c>
      <c r="C12" s="9">
        <v>50</v>
      </c>
      <c r="D12" s="9">
        <v>46</v>
      </c>
      <c r="E12" s="9" t="s">
        <v>19</v>
      </c>
      <c r="F12" s="9" t="s">
        <v>19</v>
      </c>
      <c r="G12" s="9" t="s">
        <v>19</v>
      </c>
      <c r="H12" s="9">
        <f t="shared" si="0"/>
        <v>46</v>
      </c>
      <c r="I12" s="9">
        <v>22</v>
      </c>
      <c r="J12" s="9">
        <v>24</v>
      </c>
      <c r="K12" s="21">
        <f t="shared" si="1"/>
        <v>0.47826086956521741</v>
      </c>
      <c r="L12" s="21">
        <f t="shared" si="2"/>
        <v>0.08</v>
      </c>
      <c r="M12" s="16">
        <f>AVERAGE(H12:H21)</f>
        <v>31.9</v>
      </c>
      <c r="N12" s="21">
        <f>AVERAGE(K12:L21)</f>
        <v>0.44249782647906555</v>
      </c>
      <c r="O12" s="21">
        <f>STDEV(K12:K21)</f>
        <v>0.15145668107916754</v>
      </c>
      <c r="P12" s="21">
        <f>AVERAGE(L12:L21)</f>
        <v>0.36199999999999993</v>
      </c>
    </row>
    <row r="13" spans="1:16" x14ac:dyDescent="0.2">
      <c r="A13" s="12">
        <v>36626</v>
      </c>
      <c r="B13" s="9">
        <v>50</v>
      </c>
      <c r="C13" s="9">
        <v>43</v>
      </c>
      <c r="D13" s="9">
        <v>37</v>
      </c>
      <c r="E13" s="9" t="s">
        <v>19</v>
      </c>
      <c r="F13" s="9" t="s">
        <v>19</v>
      </c>
      <c r="G13" s="9" t="s">
        <v>19</v>
      </c>
      <c r="H13" s="9">
        <f t="shared" si="0"/>
        <v>35</v>
      </c>
      <c r="I13" s="9">
        <v>26</v>
      </c>
      <c r="J13" s="9">
        <v>9</v>
      </c>
      <c r="K13" s="21">
        <f t="shared" si="1"/>
        <v>0.74285714285714288</v>
      </c>
      <c r="L13" s="21">
        <f t="shared" si="2"/>
        <v>0.3</v>
      </c>
      <c r="M13" s="14"/>
      <c r="N13" s="19"/>
      <c r="O13" s="19"/>
    </row>
    <row r="14" spans="1:16" x14ac:dyDescent="0.2">
      <c r="A14" s="12">
        <v>36626</v>
      </c>
      <c r="B14" s="9">
        <v>50</v>
      </c>
      <c r="C14" s="9">
        <v>44</v>
      </c>
      <c r="D14" s="9">
        <v>36</v>
      </c>
      <c r="E14" s="9" t="s">
        <v>19</v>
      </c>
      <c r="F14" s="9" t="s">
        <v>19</v>
      </c>
      <c r="G14" s="9" t="s">
        <v>19</v>
      </c>
      <c r="H14" s="9">
        <f t="shared" si="0"/>
        <v>34</v>
      </c>
      <c r="I14" s="9">
        <v>18</v>
      </c>
      <c r="J14" s="9">
        <v>16</v>
      </c>
      <c r="K14" s="21">
        <f t="shared" si="1"/>
        <v>0.52941176470588236</v>
      </c>
      <c r="L14" s="21">
        <f t="shared" si="2"/>
        <v>0.32</v>
      </c>
      <c r="M14" s="14"/>
      <c r="N14" s="19"/>
      <c r="O14" s="19"/>
    </row>
    <row r="15" spans="1:16" x14ac:dyDescent="0.2">
      <c r="A15" s="12">
        <v>36652</v>
      </c>
      <c r="B15" s="9">
        <v>50</v>
      </c>
      <c r="C15" s="9">
        <v>47</v>
      </c>
      <c r="D15" s="9">
        <v>24</v>
      </c>
      <c r="E15" s="9">
        <v>16</v>
      </c>
      <c r="F15" s="9" t="s">
        <v>19</v>
      </c>
      <c r="G15" s="9" t="s">
        <v>19</v>
      </c>
      <c r="H15" s="9">
        <f t="shared" si="0"/>
        <v>16</v>
      </c>
      <c r="I15" s="9">
        <v>5</v>
      </c>
      <c r="J15" s="9">
        <v>11</v>
      </c>
      <c r="K15" s="21">
        <f t="shared" si="1"/>
        <v>0.3125</v>
      </c>
      <c r="L15" s="21">
        <f t="shared" si="2"/>
        <v>0.68</v>
      </c>
      <c r="M15" s="14"/>
      <c r="N15" s="19"/>
      <c r="O15" s="19"/>
    </row>
    <row r="16" spans="1:16" x14ac:dyDescent="0.2">
      <c r="A16" s="12">
        <v>36652</v>
      </c>
      <c r="B16" s="9">
        <v>50</v>
      </c>
      <c r="C16" s="9">
        <v>42</v>
      </c>
      <c r="D16" s="9">
        <v>36</v>
      </c>
      <c r="E16" s="9">
        <v>33</v>
      </c>
      <c r="F16" s="9" t="s">
        <v>19</v>
      </c>
      <c r="G16" s="9" t="s">
        <v>19</v>
      </c>
      <c r="H16" s="9">
        <f t="shared" si="0"/>
        <v>32</v>
      </c>
      <c r="I16" s="9">
        <v>20</v>
      </c>
      <c r="J16" s="9">
        <v>12</v>
      </c>
      <c r="K16" s="21">
        <f t="shared" si="1"/>
        <v>0.625</v>
      </c>
      <c r="L16" s="21">
        <f t="shared" si="2"/>
        <v>0.36</v>
      </c>
      <c r="M16" s="14"/>
      <c r="N16" s="19"/>
      <c r="O16" s="19"/>
    </row>
    <row r="17" spans="1:16" x14ac:dyDescent="0.2">
      <c r="A17" s="12">
        <v>36680</v>
      </c>
      <c r="B17" s="9">
        <v>50</v>
      </c>
      <c r="C17" s="9">
        <v>45</v>
      </c>
      <c r="D17" s="9">
        <v>38</v>
      </c>
      <c r="E17" s="9">
        <v>34</v>
      </c>
      <c r="F17" s="9" t="s">
        <v>19</v>
      </c>
      <c r="G17" s="9" t="s">
        <v>19</v>
      </c>
      <c r="H17" s="9">
        <f t="shared" si="0"/>
        <v>33</v>
      </c>
      <c r="I17" s="9">
        <v>19</v>
      </c>
      <c r="J17" s="9">
        <v>14</v>
      </c>
      <c r="K17" s="21">
        <f t="shared" si="1"/>
        <v>0.5757575757575758</v>
      </c>
      <c r="L17" s="21">
        <f t="shared" si="2"/>
        <v>0.34</v>
      </c>
      <c r="M17" s="14"/>
      <c r="N17" s="19"/>
      <c r="O17" s="19"/>
    </row>
    <row r="18" spans="1:16" x14ac:dyDescent="0.2">
      <c r="A18" s="12">
        <v>36680</v>
      </c>
      <c r="B18" s="9">
        <v>50</v>
      </c>
      <c r="C18" s="9">
        <v>44</v>
      </c>
      <c r="D18" s="9">
        <v>32</v>
      </c>
      <c r="E18" s="9">
        <v>27</v>
      </c>
      <c r="F18" s="9" t="s">
        <v>19</v>
      </c>
      <c r="G18" s="9" t="s">
        <v>19</v>
      </c>
      <c r="H18" s="9">
        <f t="shared" si="0"/>
        <v>27</v>
      </c>
      <c r="I18" s="9">
        <v>11</v>
      </c>
      <c r="J18" s="9">
        <v>16</v>
      </c>
      <c r="K18" s="21">
        <f t="shared" si="1"/>
        <v>0.40740740740740738</v>
      </c>
      <c r="L18" s="21">
        <f t="shared" si="2"/>
        <v>0.46</v>
      </c>
      <c r="M18" s="14"/>
      <c r="N18" s="19"/>
      <c r="O18" s="19"/>
    </row>
    <row r="19" spans="1:16" x14ac:dyDescent="0.2">
      <c r="A19" s="12">
        <v>36680</v>
      </c>
      <c r="B19" s="9">
        <v>50</v>
      </c>
      <c r="C19" s="9">
        <v>46</v>
      </c>
      <c r="D19" s="9">
        <v>44</v>
      </c>
      <c r="E19" s="9">
        <v>39</v>
      </c>
      <c r="F19" s="9" t="s">
        <v>19</v>
      </c>
      <c r="G19" s="9" t="s">
        <v>19</v>
      </c>
      <c r="H19" s="9">
        <f t="shared" si="0"/>
        <v>38</v>
      </c>
      <c r="I19" s="9">
        <v>16</v>
      </c>
      <c r="J19" s="9">
        <v>22</v>
      </c>
      <c r="K19" s="21">
        <f t="shared" si="1"/>
        <v>0.42105263157894735</v>
      </c>
      <c r="L19" s="21">
        <f t="shared" si="2"/>
        <v>0.24</v>
      </c>
      <c r="M19" s="14"/>
      <c r="N19" s="19"/>
      <c r="O19" s="19"/>
    </row>
    <row r="20" spans="1:16" x14ac:dyDescent="0.2">
      <c r="A20" s="12">
        <v>36744</v>
      </c>
      <c r="B20" s="9">
        <v>50</v>
      </c>
      <c r="C20" s="9">
        <v>49</v>
      </c>
      <c r="D20" s="9">
        <v>40</v>
      </c>
      <c r="E20" s="9">
        <v>40</v>
      </c>
      <c r="F20" s="9" t="s">
        <v>19</v>
      </c>
      <c r="G20" s="9" t="s">
        <v>19</v>
      </c>
      <c r="H20" s="9">
        <f t="shared" si="0"/>
        <v>37</v>
      </c>
      <c r="I20" s="9">
        <v>28</v>
      </c>
      <c r="J20" s="9">
        <v>9</v>
      </c>
      <c r="K20" s="21">
        <f t="shared" si="1"/>
        <v>0.7567567567567568</v>
      </c>
      <c r="L20" s="21">
        <f t="shared" si="2"/>
        <v>0.26</v>
      </c>
      <c r="M20" s="14"/>
      <c r="N20" s="19"/>
      <c r="O20" s="19"/>
    </row>
    <row r="21" spans="1:16" x14ac:dyDescent="0.2">
      <c r="A21" s="12">
        <v>36846</v>
      </c>
      <c r="B21" s="9">
        <v>50</v>
      </c>
      <c r="C21" s="9">
        <v>41</v>
      </c>
      <c r="D21" s="9">
        <v>24</v>
      </c>
      <c r="E21" s="9">
        <v>21</v>
      </c>
      <c r="F21" s="9" t="s">
        <v>19</v>
      </c>
      <c r="G21" s="9" t="s">
        <v>19</v>
      </c>
      <c r="H21" s="9">
        <f t="shared" si="0"/>
        <v>21</v>
      </c>
      <c r="I21" s="9">
        <v>8</v>
      </c>
      <c r="J21" s="9">
        <v>13</v>
      </c>
      <c r="K21" s="21">
        <f t="shared" si="1"/>
        <v>0.38095238095238093</v>
      </c>
      <c r="L21" s="21">
        <f t="shared" si="2"/>
        <v>0.57999999999999996</v>
      </c>
      <c r="M21" s="14"/>
      <c r="N21" s="19"/>
      <c r="O21" s="19"/>
    </row>
    <row r="22" spans="1:16" x14ac:dyDescent="0.2">
      <c r="A22" s="12">
        <v>36620</v>
      </c>
      <c r="B22" s="5">
        <v>25</v>
      </c>
      <c r="C22" s="5">
        <v>23</v>
      </c>
      <c r="D22" s="5">
        <v>22</v>
      </c>
      <c r="E22" s="5" t="s">
        <v>19</v>
      </c>
      <c r="F22" s="5" t="s">
        <v>19</v>
      </c>
      <c r="G22" s="5" t="s">
        <v>19</v>
      </c>
      <c r="H22" s="5">
        <f t="shared" si="0"/>
        <v>22</v>
      </c>
      <c r="I22" s="5">
        <v>7</v>
      </c>
      <c r="J22" s="5">
        <v>15</v>
      </c>
      <c r="K22" s="22">
        <f t="shared" si="1"/>
        <v>0.31818181818181818</v>
      </c>
      <c r="L22" s="22">
        <f t="shared" si="2"/>
        <v>0.12</v>
      </c>
      <c r="M22" s="17">
        <f>AVERAGE(H22:H31)</f>
        <v>15.6</v>
      </c>
      <c r="N22" s="22">
        <f>AVERAGE(K22:L31)</f>
        <v>0.43239352314352325</v>
      </c>
      <c r="O22" s="22">
        <f>STDEV(K22:K31)</f>
        <v>0.18065021989688218</v>
      </c>
      <c r="P22" s="22">
        <f>AVERAGE(L22:L31)</f>
        <v>0.376</v>
      </c>
    </row>
    <row r="23" spans="1:16" x14ac:dyDescent="0.2">
      <c r="A23" s="12">
        <v>36626</v>
      </c>
      <c r="B23" s="5">
        <v>25</v>
      </c>
      <c r="C23" s="5">
        <v>26</v>
      </c>
      <c r="D23" s="5">
        <v>21</v>
      </c>
      <c r="E23" s="5" t="s">
        <v>19</v>
      </c>
      <c r="F23" s="5" t="s">
        <v>19</v>
      </c>
      <c r="G23" s="5" t="s">
        <v>19</v>
      </c>
      <c r="H23" s="5">
        <f t="shared" si="0"/>
        <v>18</v>
      </c>
      <c r="I23" s="5">
        <v>9</v>
      </c>
      <c r="J23" s="5">
        <v>9</v>
      </c>
      <c r="K23" s="22">
        <f t="shared" si="1"/>
        <v>0.5</v>
      </c>
      <c r="L23" s="22">
        <f t="shared" si="2"/>
        <v>0.28000000000000003</v>
      </c>
      <c r="M23" s="14"/>
      <c r="N23" s="19"/>
      <c r="O23" s="19"/>
    </row>
    <row r="24" spans="1:16" x14ac:dyDescent="0.2">
      <c r="A24" s="12">
        <v>36626</v>
      </c>
      <c r="B24" s="5">
        <v>25</v>
      </c>
      <c r="C24" s="5">
        <v>23</v>
      </c>
      <c r="D24" s="5">
        <v>17</v>
      </c>
      <c r="E24" s="5" t="s">
        <v>19</v>
      </c>
      <c r="F24" s="5" t="s">
        <v>19</v>
      </c>
      <c r="G24" s="5" t="s">
        <v>19</v>
      </c>
      <c r="H24" s="5">
        <f t="shared" si="0"/>
        <v>14</v>
      </c>
      <c r="I24" s="5">
        <v>10</v>
      </c>
      <c r="J24" s="5">
        <v>4</v>
      </c>
      <c r="K24" s="22">
        <f t="shared" si="1"/>
        <v>0.7142857142857143</v>
      </c>
      <c r="L24" s="22">
        <f t="shared" si="2"/>
        <v>0.44</v>
      </c>
      <c r="M24" s="14"/>
      <c r="N24" s="19"/>
      <c r="O24" s="19"/>
    </row>
    <row r="25" spans="1:16" x14ac:dyDescent="0.2">
      <c r="A25" s="12">
        <v>36652</v>
      </c>
      <c r="B25" s="5">
        <v>25</v>
      </c>
      <c r="C25" s="5">
        <v>18</v>
      </c>
      <c r="D25" s="5">
        <v>14</v>
      </c>
      <c r="E25" s="5">
        <v>13</v>
      </c>
      <c r="F25" s="5" t="s">
        <v>19</v>
      </c>
      <c r="G25" s="5" t="s">
        <v>19</v>
      </c>
      <c r="H25" s="5">
        <f t="shared" si="0"/>
        <v>13</v>
      </c>
      <c r="I25" s="5">
        <v>9</v>
      </c>
      <c r="J25" s="5">
        <v>4</v>
      </c>
      <c r="K25" s="22">
        <f t="shared" si="1"/>
        <v>0.69230769230769229</v>
      </c>
      <c r="L25" s="22">
        <f t="shared" si="2"/>
        <v>0.48</v>
      </c>
      <c r="M25" s="14"/>
      <c r="N25" s="19"/>
      <c r="O25" s="19"/>
    </row>
    <row r="26" spans="1:16" x14ac:dyDescent="0.2">
      <c r="A26" s="12">
        <v>36652</v>
      </c>
      <c r="B26" s="5">
        <v>25</v>
      </c>
      <c r="C26" s="5">
        <v>10</v>
      </c>
      <c r="D26" s="5">
        <v>7</v>
      </c>
      <c r="E26" s="5">
        <v>6</v>
      </c>
      <c r="F26" s="5" t="s">
        <v>19</v>
      </c>
      <c r="G26" s="5" t="s">
        <v>19</v>
      </c>
      <c r="H26" s="5">
        <f t="shared" si="0"/>
        <v>6</v>
      </c>
      <c r="I26" s="5">
        <v>2</v>
      </c>
      <c r="J26" s="5">
        <v>4</v>
      </c>
      <c r="K26" s="22">
        <f t="shared" si="1"/>
        <v>0.33333333333333331</v>
      </c>
      <c r="L26" s="22">
        <f t="shared" si="2"/>
        <v>0.76</v>
      </c>
      <c r="M26" s="14"/>
      <c r="N26" s="19"/>
      <c r="O26" s="19"/>
    </row>
    <row r="27" spans="1:16" x14ac:dyDescent="0.2">
      <c r="A27" s="12">
        <v>36680</v>
      </c>
      <c r="B27" s="5">
        <v>25</v>
      </c>
      <c r="C27" s="5">
        <v>18</v>
      </c>
      <c r="D27" s="5">
        <v>16</v>
      </c>
      <c r="E27" s="5">
        <v>13</v>
      </c>
      <c r="F27" s="5" t="s">
        <v>19</v>
      </c>
      <c r="G27" s="5" t="s">
        <v>19</v>
      </c>
      <c r="H27" s="5">
        <f t="shared" si="0"/>
        <v>14</v>
      </c>
      <c r="I27" s="5">
        <v>4</v>
      </c>
      <c r="J27" s="5">
        <v>10</v>
      </c>
      <c r="K27" s="22">
        <f t="shared" si="1"/>
        <v>0.2857142857142857</v>
      </c>
      <c r="L27" s="22">
        <f t="shared" si="2"/>
        <v>0.44</v>
      </c>
      <c r="M27" s="14"/>
      <c r="N27" s="19"/>
      <c r="O27" s="19"/>
    </row>
    <row r="28" spans="1:16" x14ac:dyDescent="0.2">
      <c r="A28" s="12">
        <v>36680</v>
      </c>
      <c r="B28" s="5">
        <v>25</v>
      </c>
      <c r="C28" s="5">
        <v>23</v>
      </c>
      <c r="D28" s="5">
        <v>17</v>
      </c>
      <c r="E28" s="5">
        <v>17</v>
      </c>
      <c r="F28" s="5" t="s">
        <v>19</v>
      </c>
      <c r="G28" s="5" t="s">
        <v>19</v>
      </c>
      <c r="H28" s="5">
        <f t="shared" si="0"/>
        <v>16</v>
      </c>
      <c r="I28" s="5">
        <v>6</v>
      </c>
      <c r="J28" s="5">
        <v>10</v>
      </c>
      <c r="K28" s="22">
        <f t="shared" si="1"/>
        <v>0.375</v>
      </c>
      <c r="L28" s="22">
        <f t="shared" si="2"/>
        <v>0.36</v>
      </c>
      <c r="M28" s="14"/>
      <c r="N28" s="19"/>
      <c r="O28" s="19"/>
    </row>
    <row r="29" spans="1:16" x14ac:dyDescent="0.2">
      <c r="A29" s="12">
        <v>36680</v>
      </c>
      <c r="B29" s="5">
        <v>25</v>
      </c>
      <c r="C29" s="5">
        <v>24</v>
      </c>
      <c r="D29" s="5">
        <v>24</v>
      </c>
      <c r="E29" s="5">
        <v>24</v>
      </c>
      <c r="F29" s="5" t="s">
        <v>19</v>
      </c>
      <c r="G29" s="5" t="s">
        <v>19</v>
      </c>
      <c r="H29" s="5">
        <f t="shared" si="0"/>
        <v>24</v>
      </c>
      <c r="I29" s="5">
        <v>10</v>
      </c>
      <c r="J29" s="5">
        <v>14</v>
      </c>
      <c r="K29" s="22">
        <f t="shared" si="1"/>
        <v>0.41666666666666669</v>
      </c>
      <c r="L29" s="22">
        <f t="shared" si="2"/>
        <v>0.04</v>
      </c>
      <c r="M29" s="14"/>
      <c r="N29" s="19"/>
      <c r="O29" s="19"/>
    </row>
    <row r="30" spans="1:16" x14ac:dyDescent="0.2">
      <c r="A30" s="12">
        <v>36744</v>
      </c>
      <c r="B30" s="5">
        <v>25</v>
      </c>
      <c r="C30" s="5">
        <v>22</v>
      </c>
      <c r="D30" s="5">
        <v>16</v>
      </c>
      <c r="E30" s="5">
        <v>16</v>
      </c>
      <c r="F30" s="5" t="s">
        <v>19</v>
      </c>
      <c r="G30" s="5" t="s">
        <v>19</v>
      </c>
      <c r="H30" s="5">
        <f t="shared" si="0"/>
        <v>14</v>
      </c>
      <c r="I30" s="5">
        <v>11</v>
      </c>
      <c r="J30" s="5">
        <v>3</v>
      </c>
      <c r="K30" s="22">
        <f t="shared" si="1"/>
        <v>0.7857142857142857</v>
      </c>
      <c r="L30" s="22">
        <f t="shared" si="2"/>
        <v>0.44</v>
      </c>
      <c r="M30" s="14"/>
      <c r="N30" s="19"/>
      <c r="O30" s="19"/>
    </row>
    <row r="31" spans="1:16" x14ac:dyDescent="0.2">
      <c r="A31" s="12">
        <v>36846</v>
      </c>
      <c r="B31" s="5">
        <v>25</v>
      </c>
      <c r="C31" s="5">
        <v>21</v>
      </c>
      <c r="D31" s="5">
        <v>21</v>
      </c>
      <c r="E31" s="5">
        <v>21</v>
      </c>
      <c r="F31" s="5" t="s">
        <v>19</v>
      </c>
      <c r="G31" s="5" t="s">
        <v>19</v>
      </c>
      <c r="H31" s="5">
        <f t="shared" si="0"/>
        <v>15</v>
      </c>
      <c r="I31" s="5">
        <v>7</v>
      </c>
      <c r="J31" s="5">
        <v>8</v>
      </c>
      <c r="K31" s="22">
        <f t="shared" si="1"/>
        <v>0.46666666666666667</v>
      </c>
      <c r="L31" s="22">
        <f t="shared" si="2"/>
        <v>0.4</v>
      </c>
      <c r="M31" s="14"/>
      <c r="N31" s="23"/>
      <c r="O31" s="23"/>
    </row>
    <row r="32" spans="1:16" x14ac:dyDescent="0.2">
      <c r="B32" s="2"/>
      <c r="C32" s="2"/>
      <c r="D32" s="2"/>
      <c r="E32" s="2"/>
      <c r="F32" s="2"/>
      <c r="G32" s="2"/>
      <c r="H32" s="2"/>
      <c r="I32" s="2"/>
      <c r="J32" s="2"/>
      <c r="K32" s="19"/>
      <c r="L32" s="19"/>
      <c r="M32" s="14"/>
      <c r="N32" s="23"/>
      <c r="O32" s="23"/>
    </row>
    <row r="33" spans="2:15" x14ac:dyDescent="0.2">
      <c r="B33" s="2"/>
      <c r="C33" s="2"/>
      <c r="D33" s="2"/>
      <c r="E33" s="2"/>
      <c r="F33" s="2"/>
      <c r="G33" s="2"/>
      <c r="H33" s="2"/>
      <c r="I33" s="2"/>
      <c r="J33" s="3" t="s">
        <v>18</v>
      </c>
      <c r="K33" s="13">
        <f>AVERAGE(K2:K31)</f>
        <v>0.55116215921576761</v>
      </c>
      <c r="L33" s="19">
        <f>AVERAGE(L2:L31)</f>
        <v>0.37533333333333324</v>
      </c>
      <c r="M33" s="14"/>
      <c r="N33" s="23"/>
      <c r="O33" s="23"/>
    </row>
  </sheetData>
  <pageMargins left="0.75" right="0.75" top="1" bottom="1" header="0.5" footer="0.5"/>
  <pageSetup scale="97" fitToWidth="2" orientation="landscape" horizontalDpi="4294967292" verticalDpi="4294967292" r:id="rId1"/>
  <headerFooter>
    <oddHeader>&amp;CExperiment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Experiment 1</vt:lpstr>
      <vt:lpstr>Experiment 2</vt:lpstr>
      <vt:lpstr>'Experiment 1'!Print_Area</vt:lpstr>
      <vt:lpstr>'Experiment 2'!Print_Area</vt:lpstr>
    </vt:vector>
  </TitlesOfParts>
  <Company>MGH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Kellee Siegfried</dc:creator>
  <cp:lastModifiedBy>Liew Woei Chang</cp:lastModifiedBy>
  <cp:lastPrinted>2011-11-24T08:21:46Z</cp:lastPrinted>
  <dcterms:created xsi:type="dcterms:W3CDTF">2011-08-09T15:13:55Z</dcterms:created>
  <dcterms:modified xsi:type="dcterms:W3CDTF">2011-11-25T10:06:45Z</dcterms:modified>
</cp:coreProperties>
</file>