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21570" windowHeight="5475" activeTab="0"/>
  </bookViews>
  <sheets>
    <sheet name="Localiti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<sst xmlns="http://schemas.openxmlformats.org/spreadsheetml/2006/main" count="418" uniqueCount="215">
  <si>
    <t>State</t>
  </si>
  <si>
    <t>Lat</t>
  </si>
  <si>
    <t>Lon</t>
  </si>
  <si>
    <t>Habitat</t>
  </si>
  <si>
    <t>MA</t>
  </si>
  <si>
    <t>Natural</t>
  </si>
  <si>
    <t>OR</t>
  </si>
  <si>
    <t>CA</t>
  </si>
  <si>
    <t>IL</t>
  </si>
  <si>
    <t>Urban</t>
  </si>
  <si>
    <t>TN</t>
  </si>
  <si>
    <t>IN</t>
  </si>
  <si>
    <t>WA</t>
  </si>
  <si>
    <t>NC</t>
  </si>
  <si>
    <t>AL</t>
  </si>
  <si>
    <t>AR</t>
  </si>
  <si>
    <t>MD</t>
  </si>
  <si>
    <t>OK</t>
  </si>
  <si>
    <t>DC</t>
  </si>
  <si>
    <t>NB</t>
  </si>
  <si>
    <t>CO</t>
  </si>
  <si>
    <t>ME</t>
  </si>
  <si>
    <t>DE</t>
  </si>
  <si>
    <t>MO</t>
  </si>
  <si>
    <t>OH</t>
  </si>
  <si>
    <t>UT</t>
  </si>
  <si>
    <t>VA</t>
  </si>
  <si>
    <t>TX</t>
  </si>
  <si>
    <t>Elevation (m)</t>
  </si>
  <si>
    <t>Colony</t>
  </si>
  <si>
    <t>Polygynous</t>
  </si>
  <si>
    <t>Monogynous</t>
  </si>
  <si>
    <t>Clade</t>
  </si>
  <si>
    <t>North</t>
  </si>
  <si>
    <t>West</t>
  </si>
  <si>
    <t>South</t>
  </si>
  <si>
    <t>Mountain</t>
  </si>
  <si>
    <t>Sample</t>
  </si>
  <si>
    <t>JTL5710</t>
  </si>
  <si>
    <t>PSW14822-5</t>
  </si>
  <si>
    <t>MEKOU 64556</t>
  </si>
  <si>
    <t>MEKOU 64559</t>
  </si>
  <si>
    <t>MEKOU 64557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</si>
  <si>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</si>
  <si>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</si>
  <si>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</si>
  <si>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</si>
  <si>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</si>
  <si>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</si>
  <si>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</si>
  <si>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</si>
  <si>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</si>
  <si>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</si>
  <si>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</si>
  <si>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</si>
  <si>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</si>
  <si>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</si>
  <si>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</si>
  <si>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</si>
  <si>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</si>
  <si>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</si>
  <si>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</si>
  <si>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</si>
  <si>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</si>
  <si>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</si>
  <si>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</si>
  <si>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</si>
  <si>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</si>
  <si>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</si>
  <si>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</si>
  <si>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</si>
  <si>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</si>
  <si>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Ts30</t>
  </si>
  <si>
    <t>Ts31</t>
  </si>
  <si>
    <t>Ts32</t>
  </si>
  <si>
    <t>Ts33</t>
  </si>
  <si>
    <t>Ts34</t>
  </si>
  <si>
    <t>Ts35</t>
  </si>
  <si>
    <t>Ts36</t>
  </si>
  <si>
    <t>Ts37</t>
  </si>
  <si>
    <t>Ts38</t>
  </si>
  <si>
    <t>Ts39</t>
  </si>
  <si>
    <t>T. erraticum</t>
  </si>
  <si>
    <t>France</t>
  </si>
  <si>
    <t>Outgroup</t>
  </si>
  <si>
    <t>Haplotype</t>
  </si>
  <si>
    <t>Specimen #</t>
  </si>
  <si>
    <t>SPC7707</t>
  </si>
  <si>
    <t>SPC7779</t>
  </si>
  <si>
    <t>SPC7815</t>
  </si>
  <si>
    <t>SPC7783</t>
  </si>
  <si>
    <t>SPC7731</t>
  </si>
  <si>
    <t>SPC7726</t>
  </si>
  <si>
    <t>SPC7388</t>
  </si>
  <si>
    <t>SPC7332</t>
  </si>
  <si>
    <t>SPC7266</t>
  </si>
  <si>
    <t>SPC7393</t>
  </si>
  <si>
    <t>SPC7870</t>
  </si>
  <si>
    <t>SPC5586</t>
  </si>
  <si>
    <t>SBM51</t>
  </si>
  <si>
    <t>SBM52</t>
  </si>
  <si>
    <t>SBM53</t>
  </si>
  <si>
    <t>SBM54</t>
  </si>
  <si>
    <t>SBM55</t>
  </si>
  <si>
    <t>SBM56</t>
  </si>
  <si>
    <t>SBM57</t>
  </si>
  <si>
    <t>SBM58</t>
  </si>
  <si>
    <t>SBM59</t>
  </si>
  <si>
    <t>SBM60</t>
  </si>
  <si>
    <t>SBM61</t>
  </si>
  <si>
    <t>SBM62</t>
  </si>
  <si>
    <t>SBM64</t>
  </si>
  <si>
    <t>SBM65</t>
  </si>
  <si>
    <t>SBM66</t>
  </si>
  <si>
    <t>SBM67</t>
  </si>
  <si>
    <t>SBM68</t>
  </si>
  <si>
    <t>SBM69</t>
  </si>
  <si>
    <t>SBM70</t>
  </si>
  <si>
    <t>SBM71</t>
  </si>
  <si>
    <t>SBM72</t>
  </si>
  <si>
    <t>SBM73</t>
  </si>
  <si>
    <t>SBM74</t>
  </si>
  <si>
    <t>SBM75</t>
  </si>
  <si>
    <t>SBM76</t>
  </si>
  <si>
    <t>SBM77</t>
  </si>
  <si>
    <t>SBM78</t>
  </si>
  <si>
    <t>SBM79</t>
  </si>
  <si>
    <t>SBM80</t>
  </si>
  <si>
    <t>SBM81</t>
  </si>
  <si>
    <t>SBM82</t>
  </si>
  <si>
    <t>SBM83</t>
  </si>
  <si>
    <t>Museum #</t>
  </si>
  <si>
    <t>CASENT 0197500</t>
  </si>
  <si>
    <t>CASENT 0197501</t>
  </si>
  <si>
    <t>CASENT 0197502</t>
  </si>
  <si>
    <t>CASENT 0197503</t>
  </si>
  <si>
    <t>CASENT 0197504</t>
  </si>
  <si>
    <t>CASENT 0197505</t>
  </si>
  <si>
    <t>CASENT 0197506</t>
  </si>
  <si>
    <t>CASENT 0197507</t>
  </si>
  <si>
    <t>CASENT 0197508</t>
  </si>
  <si>
    <t>CASENT 0197509</t>
  </si>
  <si>
    <t>CASENT 0197510</t>
  </si>
  <si>
    <t>CASENT 0197511</t>
  </si>
  <si>
    <t>CASENT 0197512</t>
  </si>
  <si>
    <t>CASENT 0197513</t>
  </si>
  <si>
    <t>CASENT 0197514</t>
  </si>
  <si>
    <t>CASENT 0197515</t>
  </si>
  <si>
    <t>CASENT 0197516</t>
  </si>
  <si>
    <t>CASENT 0197517</t>
  </si>
  <si>
    <t>CASENT 0197518</t>
  </si>
  <si>
    <t>CASENT 0197519</t>
  </si>
  <si>
    <t>CASENT 0197520</t>
  </si>
  <si>
    <t>CASENT 0197521</t>
  </si>
  <si>
    <t>CASENT 0197522</t>
  </si>
  <si>
    <t>CASENT 0197523</t>
  </si>
  <si>
    <t>CASENT 0197524</t>
  </si>
  <si>
    <t>CASENT 0197525</t>
  </si>
  <si>
    <t>CASENT 0197526</t>
  </si>
  <si>
    <t>CASENT 0197527</t>
  </si>
  <si>
    <t>CASENT 0197528</t>
  </si>
  <si>
    <t>CASENT 0197529</t>
  </si>
  <si>
    <t>CASENT 0197530</t>
  </si>
  <si>
    <t>CASENT 0197531</t>
  </si>
  <si>
    <t>CASENT 0197532</t>
  </si>
  <si>
    <t>CASENT 0197533</t>
  </si>
  <si>
    <t>CASENT 0197534</t>
  </si>
  <si>
    <t>Genbank #</t>
  </si>
  <si>
    <t>GU373531</t>
  </si>
  <si>
    <t>GU373532</t>
  </si>
  <si>
    <t>GU373533</t>
  </si>
  <si>
    <t>GU373534</t>
  </si>
  <si>
    <t>GU373535</t>
  </si>
  <si>
    <t>GU373536</t>
  </si>
  <si>
    <t>GU373537</t>
  </si>
  <si>
    <t>GU373538</t>
  </si>
  <si>
    <t>GU373539</t>
  </si>
  <si>
    <t>GU373540</t>
  </si>
  <si>
    <t>GU373541</t>
  </si>
  <si>
    <t>GU373542</t>
  </si>
  <si>
    <t>GU373543</t>
  </si>
  <si>
    <t>GU373544</t>
  </si>
  <si>
    <t>GU373545</t>
  </si>
  <si>
    <t>GU373546</t>
  </si>
  <si>
    <t>GU373547</t>
  </si>
  <si>
    <t>GU373548</t>
  </si>
  <si>
    <t>GU373549</t>
  </si>
  <si>
    <t>GU373550</t>
  </si>
  <si>
    <t>GU373551</t>
  </si>
  <si>
    <t>GU373552</t>
  </si>
  <si>
    <t>GU373553</t>
  </si>
  <si>
    <t>GU373554</t>
  </si>
  <si>
    <t>GU373555</t>
  </si>
  <si>
    <t>GU373556</t>
  </si>
  <si>
    <t>GU373557</t>
  </si>
  <si>
    <t>GU373558</t>
  </si>
  <si>
    <t>GU373559</t>
  </si>
  <si>
    <t>GU373560</t>
  </si>
  <si>
    <t>GU373561</t>
  </si>
  <si>
    <t>GU373562</t>
  </si>
  <si>
    <t>GU373563</t>
  </si>
  <si>
    <t>GU373564</t>
  </si>
  <si>
    <t>GU373565</t>
  </si>
  <si>
    <t>GU373566</t>
  </si>
  <si>
    <t>GU373567</t>
  </si>
  <si>
    <t>GU373568</t>
  </si>
  <si>
    <t>GU373569</t>
  </si>
  <si>
    <t>Bohart Museum of Entomology at University of California-Davis</t>
  </si>
  <si>
    <t>John Longino Personal Collection</t>
  </si>
  <si>
    <t>Museum of Comparative Zoology at Harvard University</t>
  </si>
  <si>
    <t>GU388394</t>
  </si>
  <si>
    <t>Specimen Deposition</t>
  </si>
  <si>
    <t>SPC7647</t>
  </si>
  <si>
    <t># individuals sequenced per nest</t>
  </si>
  <si>
    <t>% sequence divergence within nest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</si>
</sst>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"/>
    <numFmt numFmtId="173" formatCode="00000"/>
    <numFmt numFmtId="174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37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xSplit="3210" topLeftCell="F1" activePane="topRight" state="split"/>
      <selection pane="topLeft" activeCell="A28" sqref="A28:IV29"/>
      <selection pane="topRight" activeCell="K51" sqref="K51"/>
    </sheetView>
  </sheetViews>
  <sheetFormatPr defaultColWidth="9.140625" defaultRowHeight="12.75"/>
  <cols>
    <col min="1" max="1" width="11.28125" style="7" customWidth="1"/>
    <col min="2" max="2" width="9.140625" style="7" customWidth="1"/>
    <col min="3" max="3" width="12.421875" style="8" customWidth="1"/>
    <col min="4" max="4" width="9.140625" style="8" customWidth="1"/>
    <col min="5" max="6" width="9.140625" style="7" customWidth="1"/>
    <col min="7" max="7" width="11.7109375" style="7" customWidth="1"/>
    <col min="8" max="8" width="9.140625" style="7" customWidth="1"/>
    <col min="9" max="9" width="9.8515625" style="7" customWidth="1"/>
    <col min="10" max="11" width="12.421875" style="7" customWidth="1"/>
    <col min="12" max="12" width="13.421875" style="17" customWidth="1"/>
    <col min="13" max="13" width="11.00390625" style="17" customWidth="1"/>
    <col min="14" max="14" width="53.00390625" style="0" customWidth="1"/>
    <col min="15" max="15" width="15.8515625" style="17" customWidth="1"/>
  </cols>
  <sheetData>
    <row r="1" spans="1:15" s="1" customFormat="1" ht="38.25" customHeight="1" thickBot="1">
      <c r="A1" s="3" t="s">
        <v>37</v>
      </c>
      <c r="B1" s="4" t="s">
        <v>0</v>
      </c>
      <c r="C1" s="4" t="s">
        <v>28</v>
      </c>
      <c r="D1" s="5" t="s">
        <v>1</v>
      </c>
      <c r="E1" s="5" t="s">
        <v>2</v>
      </c>
      <c r="F1" s="4" t="s">
        <v>3</v>
      </c>
      <c r="G1" s="4" t="s">
        <v>29</v>
      </c>
      <c r="H1" s="4" t="s">
        <v>32</v>
      </c>
      <c r="I1" s="4" t="s">
        <v>85</v>
      </c>
      <c r="J1" s="20" t="s">
        <v>213</v>
      </c>
      <c r="K1" s="20" t="s">
        <v>214</v>
      </c>
      <c r="L1" s="16" t="s">
        <v>86</v>
      </c>
      <c r="M1" s="16" t="s">
        <v>167</v>
      </c>
      <c r="N1" s="19" t="s">
        <v>211</v>
      </c>
      <c r="O1" s="16" t="s">
        <v>131</v>
      </c>
    </row>
    <row r="2" spans="1:15" ht="12.75">
      <c r="A2" s="6">
        <v>1</v>
      </c>
      <c r="B2" s="7" t="s">
        <v>6</v>
      </c>
      <c r="C2" s="7">
        <v>188</v>
      </c>
      <c r="D2" s="8">
        <v>44.941</v>
      </c>
      <c r="E2" s="8">
        <v>123.101</v>
      </c>
      <c r="F2" s="7" t="s">
        <v>9</v>
      </c>
      <c r="H2" s="7" t="s">
        <v>34</v>
      </c>
      <c r="I2" s="7" t="s">
        <v>43</v>
      </c>
      <c r="J2" s="7">
        <v>1</v>
      </c>
      <c r="L2" s="17" t="s">
        <v>99</v>
      </c>
      <c r="M2" t="s">
        <v>168</v>
      </c>
      <c r="N2" s="17" t="s">
        <v>207</v>
      </c>
      <c r="O2" s="17" t="s">
        <v>132</v>
      </c>
    </row>
    <row r="3" spans="1:15" ht="12.75">
      <c r="A3" s="6">
        <v>2</v>
      </c>
      <c r="B3" s="7" t="s">
        <v>6</v>
      </c>
      <c r="C3" s="7">
        <v>139</v>
      </c>
      <c r="D3" s="8">
        <v>43.20428</v>
      </c>
      <c r="E3" s="8">
        <v>123.35468</v>
      </c>
      <c r="F3" s="7" t="s">
        <v>9</v>
      </c>
      <c r="H3" s="7" t="s">
        <v>34</v>
      </c>
      <c r="I3" s="7" t="s">
        <v>43</v>
      </c>
      <c r="J3" s="7">
        <v>1</v>
      </c>
      <c r="L3" s="17" t="s">
        <v>100</v>
      </c>
      <c r="M3" t="s">
        <v>168</v>
      </c>
      <c r="N3" s="17" t="s">
        <v>207</v>
      </c>
      <c r="O3" s="17" t="s">
        <v>133</v>
      </c>
    </row>
    <row r="4" spans="1:14" ht="12.75">
      <c r="A4" s="6">
        <v>3</v>
      </c>
      <c r="B4" s="7" t="s">
        <v>12</v>
      </c>
      <c r="C4" s="7">
        <v>260</v>
      </c>
      <c r="D4" s="8">
        <v>47.01705</v>
      </c>
      <c r="E4" s="8">
        <v>120.00057</v>
      </c>
      <c r="F4" s="9" t="s">
        <v>5</v>
      </c>
      <c r="H4" s="7" t="s">
        <v>34</v>
      </c>
      <c r="I4" s="7" t="s">
        <v>44</v>
      </c>
      <c r="J4" s="7">
        <v>2</v>
      </c>
      <c r="K4" s="7">
        <v>0</v>
      </c>
      <c r="L4" s="17" t="s">
        <v>38</v>
      </c>
      <c r="M4" t="s">
        <v>169</v>
      </c>
      <c r="N4" s="17" t="s">
        <v>208</v>
      </c>
    </row>
    <row r="5" spans="1:14" ht="12.75">
      <c r="A5" s="6">
        <v>4</v>
      </c>
      <c r="B5" s="7" t="s">
        <v>7</v>
      </c>
      <c r="C5" s="7">
        <v>640</v>
      </c>
      <c r="D5" s="8">
        <f>38+52/60</f>
        <v>38.86666666666667</v>
      </c>
      <c r="E5" s="8">
        <f>122+25/60</f>
        <v>122.41666666666667</v>
      </c>
      <c r="F5" s="9" t="s">
        <v>5</v>
      </c>
      <c r="H5" s="7" t="s">
        <v>34</v>
      </c>
      <c r="I5" s="7" t="s">
        <v>45</v>
      </c>
      <c r="J5" s="7">
        <v>2</v>
      </c>
      <c r="K5" s="7">
        <v>0</v>
      </c>
      <c r="L5" s="17" t="s">
        <v>39</v>
      </c>
      <c r="M5" t="s">
        <v>170</v>
      </c>
      <c r="N5" s="17" t="s">
        <v>207</v>
      </c>
    </row>
    <row r="6" spans="1:14" ht="12.75">
      <c r="A6" s="6">
        <v>5</v>
      </c>
      <c r="B6" s="7" t="s">
        <v>25</v>
      </c>
      <c r="C6" s="10">
        <v>2377.44</v>
      </c>
      <c r="D6" s="8">
        <f>38+42.04/60</f>
        <v>38.70066666666666</v>
      </c>
      <c r="E6" s="8">
        <f>111+56.22/60</f>
        <v>111.937</v>
      </c>
      <c r="F6" s="7" t="s">
        <v>5</v>
      </c>
      <c r="H6" s="7" t="s">
        <v>36</v>
      </c>
      <c r="I6" s="7" t="s">
        <v>46</v>
      </c>
      <c r="J6" s="7">
        <v>1</v>
      </c>
      <c r="L6" s="17" t="s">
        <v>87</v>
      </c>
      <c r="M6" t="s">
        <v>171</v>
      </c>
      <c r="N6" s="17" t="s">
        <v>209</v>
      </c>
    </row>
    <row r="7" spans="1:14" ht="12.75">
      <c r="A7" s="6">
        <v>6</v>
      </c>
      <c r="B7" s="7" t="s">
        <v>25</v>
      </c>
      <c r="C7" s="10">
        <v>2855.976</v>
      </c>
      <c r="D7" s="8">
        <f>38+38.77/60</f>
        <v>38.646166666666666</v>
      </c>
      <c r="E7" s="8">
        <f>111+57.05/60</f>
        <v>111.95083333333334</v>
      </c>
      <c r="F7" s="7" t="s">
        <v>5</v>
      </c>
      <c r="G7" s="7" t="s">
        <v>30</v>
      </c>
      <c r="H7" s="7" t="s">
        <v>36</v>
      </c>
      <c r="I7" s="7" t="s">
        <v>47</v>
      </c>
      <c r="J7" s="7">
        <v>1</v>
      </c>
      <c r="L7" s="17" t="s">
        <v>88</v>
      </c>
      <c r="M7" t="s">
        <v>172</v>
      </c>
      <c r="N7" s="17" t="s">
        <v>209</v>
      </c>
    </row>
    <row r="8" spans="1:14" ht="12.75">
      <c r="A8" s="6">
        <v>7</v>
      </c>
      <c r="B8" s="7" t="s">
        <v>25</v>
      </c>
      <c r="C8" s="10">
        <v>2849.88</v>
      </c>
      <c r="D8" s="8">
        <f>38+38.91/60</f>
        <v>38.6485</v>
      </c>
      <c r="E8" s="8">
        <f>111+57.02/60</f>
        <v>111.95033333333333</v>
      </c>
      <c r="F8" s="7" t="s">
        <v>5</v>
      </c>
      <c r="H8" s="7" t="s">
        <v>36</v>
      </c>
      <c r="I8" s="7" t="s">
        <v>48</v>
      </c>
      <c r="J8" s="7">
        <v>1</v>
      </c>
      <c r="L8" s="17" t="s">
        <v>89</v>
      </c>
      <c r="M8" t="s">
        <v>173</v>
      </c>
      <c r="N8" s="17" t="s">
        <v>209</v>
      </c>
    </row>
    <row r="9" spans="1:14" ht="12.75">
      <c r="A9" s="6">
        <v>8</v>
      </c>
      <c r="B9" s="7" t="s">
        <v>25</v>
      </c>
      <c r="C9" s="10">
        <v>2852.9280000000003</v>
      </c>
      <c r="D9" s="8">
        <f>38+38.11/60</f>
        <v>38.63516666666666</v>
      </c>
      <c r="E9" s="8">
        <f>111+56.89/60</f>
        <v>111.94816666666667</v>
      </c>
      <c r="F9" s="7" t="s">
        <v>5</v>
      </c>
      <c r="H9" s="7" t="s">
        <v>36</v>
      </c>
      <c r="I9" s="7" t="s">
        <v>48</v>
      </c>
      <c r="J9" s="7">
        <v>1</v>
      </c>
      <c r="L9" s="17" t="s">
        <v>90</v>
      </c>
      <c r="M9" t="s">
        <v>173</v>
      </c>
      <c r="N9" s="17" t="s">
        <v>209</v>
      </c>
    </row>
    <row r="10" spans="1:14" ht="12.75">
      <c r="A10" s="6">
        <v>9</v>
      </c>
      <c r="B10" s="7" t="s">
        <v>25</v>
      </c>
      <c r="C10" s="10">
        <v>2865.12</v>
      </c>
      <c r="D10" s="8">
        <f>38+38.93/60</f>
        <v>38.648833333333336</v>
      </c>
      <c r="E10" s="8">
        <f>111+56.99/60</f>
        <v>111.94983333333333</v>
      </c>
      <c r="F10" s="7" t="s">
        <v>5</v>
      </c>
      <c r="G10" s="7" t="s">
        <v>30</v>
      </c>
      <c r="H10" s="7" t="s">
        <v>36</v>
      </c>
      <c r="I10" s="7" t="s">
        <v>49</v>
      </c>
      <c r="J10" s="7">
        <v>1</v>
      </c>
      <c r="L10" s="17" t="s">
        <v>91</v>
      </c>
      <c r="M10" t="s">
        <v>174</v>
      </c>
      <c r="N10" s="17" t="s">
        <v>209</v>
      </c>
    </row>
    <row r="11" spans="1:14" ht="12.75">
      <c r="A11" s="6">
        <v>10</v>
      </c>
      <c r="B11" s="7" t="s">
        <v>25</v>
      </c>
      <c r="C11" s="10">
        <v>2636.52</v>
      </c>
      <c r="D11" s="8">
        <f>38+39.77/60</f>
        <v>38.66283333333333</v>
      </c>
      <c r="E11" s="8">
        <f>111+56.47/60</f>
        <v>111.94116666666666</v>
      </c>
      <c r="F11" s="7" t="s">
        <v>5</v>
      </c>
      <c r="H11" s="7" t="s">
        <v>36</v>
      </c>
      <c r="I11" s="7" t="s">
        <v>50</v>
      </c>
      <c r="J11" s="7">
        <v>1</v>
      </c>
      <c r="L11" s="17" t="s">
        <v>92</v>
      </c>
      <c r="M11" t="s">
        <v>175</v>
      </c>
      <c r="N11" s="17" t="s">
        <v>209</v>
      </c>
    </row>
    <row r="12" spans="1:14" ht="12.75">
      <c r="A12" s="6">
        <v>11</v>
      </c>
      <c r="B12" s="11" t="s">
        <v>20</v>
      </c>
      <c r="C12" s="12">
        <v>2499.36</v>
      </c>
      <c r="D12" s="13">
        <f>38+25.22/60</f>
        <v>38.42033333333333</v>
      </c>
      <c r="E12" s="13">
        <f>107+37.67/60</f>
        <v>107.62783333333333</v>
      </c>
      <c r="F12" s="11" t="s">
        <v>5</v>
      </c>
      <c r="H12" s="7" t="s">
        <v>36</v>
      </c>
      <c r="I12" s="7" t="s">
        <v>51</v>
      </c>
      <c r="J12" s="7">
        <v>1</v>
      </c>
      <c r="L12" s="18" t="s">
        <v>93</v>
      </c>
      <c r="M12" t="s">
        <v>176</v>
      </c>
      <c r="N12" s="17" t="s">
        <v>209</v>
      </c>
    </row>
    <row r="13" spans="1:14" ht="12.75">
      <c r="A13" s="6">
        <v>12</v>
      </c>
      <c r="B13" s="11" t="s">
        <v>25</v>
      </c>
      <c r="C13" s="12">
        <v>2316.48</v>
      </c>
      <c r="D13" s="13">
        <f>37+52.16/60</f>
        <v>37.86933333333333</v>
      </c>
      <c r="E13" s="13">
        <f>109+23.29/60</f>
        <v>109.38816666666666</v>
      </c>
      <c r="F13" s="11" t="s">
        <v>5</v>
      </c>
      <c r="H13" s="7" t="s">
        <v>36</v>
      </c>
      <c r="I13" s="7" t="s">
        <v>52</v>
      </c>
      <c r="J13" s="7">
        <v>1</v>
      </c>
      <c r="L13" s="18" t="s">
        <v>94</v>
      </c>
      <c r="M13" t="s">
        <v>177</v>
      </c>
      <c r="N13" s="17" t="s">
        <v>209</v>
      </c>
    </row>
    <row r="14" spans="1:14" ht="12.75">
      <c r="A14" s="6">
        <v>13</v>
      </c>
      <c r="B14" s="7" t="s">
        <v>20</v>
      </c>
      <c r="C14" s="10">
        <v>2910.84</v>
      </c>
      <c r="D14" s="8">
        <f>39+3.72/60</f>
        <v>39.062</v>
      </c>
      <c r="E14" s="8">
        <f>108+6.72/60</f>
        <v>108.112</v>
      </c>
      <c r="F14" s="7" t="s">
        <v>5</v>
      </c>
      <c r="H14" s="7" t="s">
        <v>36</v>
      </c>
      <c r="I14" s="7" t="s">
        <v>53</v>
      </c>
      <c r="J14" s="7">
        <v>1</v>
      </c>
      <c r="L14" s="17" t="s">
        <v>95</v>
      </c>
      <c r="M14" t="s">
        <v>178</v>
      </c>
      <c r="N14" s="17" t="s">
        <v>209</v>
      </c>
    </row>
    <row r="15" spans="1:15" ht="12.75">
      <c r="A15" s="6">
        <v>14</v>
      </c>
      <c r="B15" s="7" t="s">
        <v>20</v>
      </c>
      <c r="C15" s="7">
        <v>2920</v>
      </c>
      <c r="D15" s="8">
        <v>38.961322211</v>
      </c>
      <c r="E15" s="8">
        <v>106.990761628</v>
      </c>
      <c r="F15" s="7" t="s">
        <v>5</v>
      </c>
      <c r="G15" s="7" t="s">
        <v>30</v>
      </c>
      <c r="H15" s="7" t="s">
        <v>36</v>
      </c>
      <c r="I15" s="7" t="s">
        <v>54</v>
      </c>
      <c r="J15" s="7">
        <v>2</v>
      </c>
      <c r="K15" s="7">
        <v>0</v>
      </c>
      <c r="L15" s="17" t="s">
        <v>101</v>
      </c>
      <c r="M15" t="s">
        <v>179</v>
      </c>
      <c r="N15" s="17" t="s">
        <v>207</v>
      </c>
      <c r="O15" s="17" t="s">
        <v>134</v>
      </c>
    </row>
    <row r="16" spans="1:14" ht="12.75">
      <c r="A16" s="6">
        <v>15</v>
      </c>
      <c r="B16" s="11" t="s">
        <v>20</v>
      </c>
      <c r="C16" s="12">
        <v>2499.36</v>
      </c>
      <c r="D16" s="13">
        <f>38+25.22/60</f>
        <v>38.42033333333333</v>
      </c>
      <c r="E16" s="13">
        <f>107+37.67/60</f>
        <v>107.62783333333333</v>
      </c>
      <c r="F16" s="11" t="s">
        <v>5</v>
      </c>
      <c r="H16" s="7" t="s">
        <v>36</v>
      </c>
      <c r="I16" s="7" t="s">
        <v>55</v>
      </c>
      <c r="J16" s="7">
        <v>1</v>
      </c>
      <c r="L16" s="18" t="s">
        <v>96</v>
      </c>
      <c r="M16" t="s">
        <v>180</v>
      </c>
      <c r="N16" s="17" t="s">
        <v>209</v>
      </c>
    </row>
    <row r="17" spans="1:15" ht="12.75">
      <c r="A17" s="6">
        <v>16</v>
      </c>
      <c r="B17" s="7" t="s">
        <v>15</v>
      </c>
      <c r="C17" s="7">
        <v>95</v>
      </c>
      <c r="D17" s="8">
        <v>34.79138</v>
      </c>
      <c r="E17" s="8">
        <v>92.27148</v>
      </c>
      <c r="F17" s="7" t="s">
        <v>9</v>
      </c>
      <c r="H17" s="7" t="s">
        <v>35</v>
      </c>
      <c r="I17" s="7" t="s">
        <v>56</v>
      </c>
      <c r="J17" s="7">
        <v>2</v>
      </c>
      <c r="K17" s="7">
        <v>0</v>
      </c>
      <c r="L17" s="18" t="s">
        <v>102</v>
      </c>
      <c r="M17" t="s">
        <v>181</v>
      </c>
      <c r="N17" s="17" t="s">
        <v>207</v>
      </c>
      <c r="O17" s="17" t="s">
        <v>135</v>
      </c>
    </row>
    <row r="18" spans="1:15" ht="12.75">
      <c r="A18" s="6">
        <v>17</v>
      </c>
      <c r="B18" s="7" t="s">
        <v>18</v>
      </c>
      <c r="C18" s="7">
        <v>1</v>
      </c>
      <c r="D18" s="8">
        <v>38.889</v>
      </c>
      <c r="E18" s="8">
        <v>77.041</v>
      </c>
      <c r="F18" s="7" t="s">
        <v>9</v>
      </c>
      <c r="H18" s="7" t="s">
        <v>35</v>
      </c>
      <c r="I18" s="7" t="s">
        <v>57</v>
      </c>
      <c r="J18" s="7">
        <v>1</v>
      </c>
      <c r="L18" s="18" t="s">
        <v>103</v>
      </c>
      <c r="M18" t="s">
        <v>182</v>
      </c>
      <c r="N18" s="17" t="s">
        <v>207</v>
      </c>
      <c r="O18" s="17" t="s">
        <v>136</v>
      </c>
    </row>
    <row r="19" spans="1:15" ht="12.75">
      <c r="A19" s="6">
        <v>18</v>
      </c>
      <c r="B19" s="7" t="s">
        <v>10</v>
      </c>
      <c r="C19" s="7">
        <v>318</v>
      </c>
      <c r="D19" s="8">
        <v>35.844</v>
      </c>
      <c r="E19" s="8">
        <v>83.968</v>
      </c>
      <c r="F19" s="7" t="s">
        <v>9</v>
      </c>
      <c r="G19" s="7" t="s">
        <v>30</v>
      </c>
      <c r="H19" s="7" t="s">
        <v>35</v>
      </c>
      <c r="I19" s="7" t="s">
        <v>58</v>
      </c>
      <c r="J19" s="7">
        <v>2</v>
      </c>
      <c r="K19" s="7">
        <v>0</v>
      </c>
      <c r="L19" s="18" t="s">
        <v>104</v>
      </c>
      <c r="M19" t="s">
        <v>183</v>
      </c>
      <c r="N19" s="17" t="s">
        <v>207</v>
      </c>
      <c r="O19" s="17" t="s">
        <v>137</v>
      </c>
    </row>
    <row r="20" spans="1:15" ht="12.75">
      <c r="A20" s="6">
        <v>19</v>
      </c>
      <c r="B20" s="7" t="s">
        <v>13</v>
      </c>
      <c r="C20" s="7">
        <v>35</v>
      </c>
      <c r="D20" s="8">
        <v>35.862</v>
      </c>
      <c r="E20" s="8">
        <v>77.759</v>
      </c>
      <c r="F20" s="9" t="s">
        <v>9</v>
      </c>
      <c r="G20" s="7" t="s">
        <v>30</v>
      </c>
      <c r="H20" s="7" t="s">
        <v>35</v>
      </c>
      <c r="I20" s="7" t="s">
        <v>59</v>
      </c>
      <c r="J20" s="7">
        <v>4</v>
      </c>
      <c r="K20" s="7">
        <v>0</v>
      </c>
      <c r="L20" s="18" t="s">
        <v>105</v>
      </c>
      <c r="M20" t="s">
        <v>184</v>
      </c>
      <c r="N20" s="17" t="s">
        <v>207</v>
      </c>
      <c r="O20" s="17" t="s">
        <v>138</v>
      </c>
    </row>
    <row r="21" spans="1:15" ht="12.75">
      <c r="A21" s="6">
        <v>20</v>
      </c>
      <c r="B21" s="7" t="s">
        <v>13</v>
      </c>
      <c r="C21" s="7">
        <v>87</v>
      </c>
      <c r="D21" s="8">
        <v>35.784</v>
      </c>
      <c r="E21" s="8">
        <v>78.63</v>
      </c>
      <c r="F21" s="7" t="s">
        <v>9</v>
      </c>
      <c r="G21" s="7" t="s">
        <v>31</v>
      </c>
      <c r="H21" s="7" t="s">
        <v>35</v>
      </c>
      <c r="I21" s="7" t="s">
        <v>60</v>
      </c>
      <c r="J21" s="7">
        <v>2</v>
      </c>
      <c r="K21" s="7">
        <v>0</v>
      </c>
      <c r="L21" s="18" t="s">
        <v>106</v>
      </c>
      <c r="M21" t="s">
        <v>185</v>
      </c>
      <c r="N21" s="17" t="s">
        <v>207</v>
      </c>
      <c r="O21" s="17" t="s">
        <v>139</v>
      </c>
    </row>
    <row r="22" spans="1:15" ht="12.75">
      <c r="A22" s="6">
        <v>21</v>
      </c>
      <c r="B22" s="7" t="s">
        <v>15</v>
      </c>
      <c r="C22" s="7">
        <v>90</v>
      </c>
      <c r="D22" s="8">
        <v>33.81256</v>
      </c>
      <c r="E22" s="8">
        <v>94.28371</v>
      </c>
      <c r="F22" s="7" t="s">
        <v>5</v>
      </c>
      <c r="H22" s="7" t="s">
        <v>35</v>
      </c>
      <c r="I22" s="7" t="s">
        <v>61</v>
      </c>
      <c r="J22" s="7">
        <v>1</v>
      </c>
      <c r="L22" s="18" t="s">
        <v>107</v>
      </c>
      <c r="M22" t="s">
        <v>186</v>
      </c>
      <c r="N22" s="17" t="s">
        <v>207</v>
      </c>
      <c r="O22" s="17" t="s">
        <v>140</v>
      </c>
    </row>
    <row r="23" spans="1:15" ht="12.75">
      <c r="A23" s="6">
        <v>22</v>
      </c>
      <c r="B23" s="7" t="s">
        <v>27</v>
      </c>
      <c r="C23" s="7">
        <v>161</v>
      </c>
      <c r="D23" s="8">
        <v>32.886493</v>
      </c>
      <c r="E23" s="8">
        <v>96.742</v>
      </c>
      <c r="F23" s="7" t="s">
        <v>9</v>
      </c>
      <c r="H23" s="11" t="s">
        <v>35</v>
      </c>
      <c r="I23" s="7" t="s">
        <v>62</v>
      </c>
      <c r="J23" s="7">
        <v>1</v>
      </c>
      <c r="L23" s="18" t="s">
        <v>108</v>
      </c>
      <c r="M23" t="s">
        <v>187</v>
      </c>
      <c r="N23" s="17" t="s">
        <v>207</v>
      </c>
      <c r="O23" s="17" t="s">
        <v>141</v>
      </c>
    </row>
    <row r="24" spans="1:15" ht="12.75">
      <c r="A24" s="6">
        <v>23</v>
      </c>
      <c r="B24" s="7" t="s">
        <v>17</v>
      </c>
      <c r="C24" s="7">
        <v>350</v>
      </c>
      <c r="D24" s="8">
        <v>35.19786</v>
      </c>
      <c r="E24" s="8">
        <v>97.45213</v>
      </c>
      <c r="F24" s="7" t="s">
        <v>9</v>
      </c>
      <c r="H24" s="7" t="s">
        <v>35</v>
      </c>
      <c r="I24" s="7" t="s">
        <v>63</v>
      </c>
      <c r="J24" s="7">
        <v>1</v>
      </c>
      <c r="L24" s="17" t="s">
        <v>41</v>
      </c>
      <c r="M24" t="s">
        <v>188</v>
      </c>
      <c r="N24" s="17" t="s">
        <v>207</v>
      </c>
      <c r="O24" s="17" t="s">
        <v>142</v>
      </c>
    </row>
    <row r="25" spans="1:15" ht="12.75">
      <c r="A25" s="6">
        <v>24</v>
      </c>
      <c r="B25" s="7" t="s">
        <v>17</v>
      </c>
      <c r="C25" s="7">
        <v>345</v>
      </c>
      <c r="D25" s="8">
        <v>35.18716</v>
      </c>
      <c r="E25" s="8">
        <v>97.43184</v>
      </c>
      <c r="F25" s="7" t="s">
        <v>9</v>
      </c>
      <c r="H25" s="7" t="s">
        <v>35</v>
      </c>
      <c r="I25" s="7" t="s">
        <v>64</v>
      </c>
      <c r="J25" s="7">
        <v>1</v>
      </c>
      <c r="L25" s="17" t="s">
        <v>40</v>
      </c>
      <c r="M25" t="s">
        <v>189</v>
      </c>
      <c r="N25" s="17" t="s">
        <v>207</v>
      </c>
      <c r="O25" s="17" t="s">
        <v>143</v>
      </c>
    </row>
    <row r="26" spans="1:15" ht="12.75">
      <c r="A26" s="6">
        <v>25</v>
      </c>
      <c r="B26" s="7" t="s">
        <v>17</v>
      </c>
      <c r="C26" s="7">
        <v>356</v>
      </c>
      <c r="D26" s="8">
        <v>35.22783</v>
      </c>
      <c r="E26" s="8">
        <v>97.45714</v>
      </c>
      <c r="F26" s="7" t="s">
        <v>9</v>
      </c>
      <c r="H26" s="7" t="s">
        <v>35</v>
      </c>
      <c r="I26" s="7" t="s">
        <v>65</v>
      </c>
      <c r="J26" s="7">
        <v>1</v>
      </c>
      <c r="L26" s="17" t="s">
        <v>42</v>
      </c>
      <c r="M26" t="s">
        <v>190</v>
      </c>
      <c r="N26" s="17" t="s">
        <v>207</v>
      </c>
      <c r="O26" s="17" t="s">
        <v>144</v>
      </c>
    </row>
    <row r="27" spans="1:15" ht="12.75">
      <c r="A27" s="6">
        <v>26</v>
      </c>
      <c r="B27" s="7" t="s">
        <v>14</v>
      </c>
      <c r="C27" s="7">
        <v>210</v>
      </c>
      <c r="D27" s="8">
        <v>33.413</v>
      </c>
      <c r="E27" s="8">
        <v>86.8</v>
      </c>
      <c r="F27" s="7" t="s">
        <v>9</v>
      </c>
      <c r="H27" s="7" t="s">
        <v>35</v>
      </c>
      <c r="I27" s="7" t="s">
        <v>65</v>
      </c>
      <c r="J27" s="7">
        <v>1</v>
      </c>
      <c r="L27" s="17" t="s">
        <v>109</v>
      </c>
      <c r="M27" t="s">
        <v>190</v>
      </c>
      <c r="N27" s="17" t="s">
        <v>207</v>
      </c>
      <c r="O27" s="17" t="s">
        <v>145</v>
      </c>
    </row>
    <row r="28" spans="1:15" ht="12.75">
      <c r="A28" s="6">
        <v>27</v>
      </c>
      <c r="B28" s="7" t="s">
        <v>15</v>
      </c>
      <c r="C28" s="7">
        <v>90</v>
      </c>
      <c r="D28" s="8">
        <v>33.81256</v>
      </c>
      <c r="E28" s="8">
        <v>94.28371</v>
      </c>
      <c r="F28" s="7" t="s">
        <v>5</v>
      </c>
      <c r="H28" s="7" t="s">
        <v>35</v>
      </c>
      <c r="I28" s="7" t="s">
        <v>65</v>
      </c>
      <c r="J28" s="7">
        <v>1</v>
      </c>
      <c r="L28" s="17" t="s">
        <v>110</v>
      </c>
      <c r="M28" t="s">
        <v>190</v>
      </c>
      <c r="N28" s="17" t="s">
        <v>207</v>
      </c>
      <c r="O28" s="17" t="s">
        <v>161</v>
      </c>
    </row>
    <row r="29" spans="1:14" ht="12.75">
      <c r="A29" s="6">
        <v>28</v>
      </c>
      <c r="B29" s="7" t="s">
        <v>18</v>
      </c>
      <c r="C29" s="7">
        <v>61</v>
      </c>
      <c r="D29" s="8">
        <f>38+55.45/60</f>
        <v>38.924166666666665</v>
      </c>
      <c r="E29" s="8">
        <f>77+2.5/60</f>
        <v>77.04166666666667</v>
      </c>
      <c r="F29" s="7" t="s">
        <v>9</v>
      </c>
      <c r="H29" s="11" t="s">
        <v>33</v>
      </c>
      <c r="I29" s="7" t="s">
        <v>66</v>
      </c>
      <c r="J29" s="7">
        <v>1</v>
      </c>
      <c r="L29" s="17" t="s">
        <v>212</v>
      </c>
      <c r="M29" t="s">
        <v>191</v>
      </c>
      <c r="N29" s="17" t="s">
        <v>209</v>
      </c>
    </row>
    <row r="30" spans="1:15" ht="12.75">
      <c r="A30" s="6">
        <v>29</v>
      </c>
      <c r="B30" s="7" t="s">
        <v>22</v>
      </c>
      <c r="C30" s="7">
        <v>37</v>
      </c>
      <c r="D30" s="8">
        <v>39.682</v>
      </c>
      <c r="E30" s="8">
        <v>75.778</v>
      </c>
      <c r="F30" s="7" t="s">
        <v>9</v>
      </c>
      <c r="H30" s="7" t="s">
        <v>33</v>
      </c>
      <c r="I30" s="7" t="s">
        <v>66</v>
      </c>
      <c r="J30" s="7">
        <v>1</v>
      </c>
      <c r="L30" s="17" t="s">
        <v>111</v>
      </c>
      <c r="M30" t="s">
        <v>191</v>
      </c>
      <c r="N30" s="17" t="s">
        <v>207</v>
      </c>
      <c r="O30" s="17" t="s">
        <v>146</v>
      </c>
    </row>
    <row r="31" spans="1:15" ht="12.75">
      <c r="A31" s="6">
        <v>30</v>
      </c>
      <c r="B31" s="7" t="s">
        <v>13</v>
      </c>
      <c r="C31" s="7">
        <v>33</v>
      </c>
      <c r="D31" s="8">
        <v>35.86</v>
      </c>
      <c r="E31" s="8">
        <v>77.761</v>
      </c>
      <c r="F31" s="7" t="s">
        <v>9</v>
      </c>
      <c r="G31" s="7" t="s">
        <v>30</v>
      </c>
      <c r="H31" s="7" t="s">
        <v>33</v>
      </c>
      <c r="I31" s="7" t="s">
        <v>67</v>
      </c>
      <c r="J31" s="7">
        <v>1</v>
      </c>
      <c r="L31" s="17" t="s">
        <v>112</v>
      </c>
      <c r="M31" t="s">
        <v>192</v>
      </c>
      <c r="N31" s="17" t="s">
        <v>207</v>
      </c>
      <c r="O31" s="17" t="s">
        <v>147</v>
      </c>
    </row>
    <row r="32" spans="1:15" ht="12.75">
      <c r="A32" s="6">
        <v>31</v>
      </c>
      <c r="B32" s="7" t="s">
        <v>13</v>
      </c>
      <c r="C32" s="7">
        <v>66</v>
      </c>
      <c r="D32" s="8">
        <v>35.94</v>
      </c>
      <c r="E32" s="8">
        <v>78.581</v>
      </c>
      <c r="F32" s="7" t="s">
        <v>5</v>
      </c>
      <c r="G32" s="7" t="s">
        <v>30</v>
      </c>
      <c r="H32" s="7" t="s">
        <v>33</v>
      </c>
      <c r="I32" s="7" t="s">
        <v>66</v>
      </c>
      <c r="J32" s="7">
        <v>2</v>
      </c>
      <c r="K32" s="7">
        <v>0</v>
      </c>
      <c r="L32" s="17" t="s">
        <v>113</v>
      </c>
      <c r="M32" t="s">
        <v>191</v>
      </c>
      <c r="N32" s="17" t="s">
        <v>207</v>
      </c>
      <c r="O32" s="17" t="s">
        <v>148</v>
      </c>
    </row>
    <row r="33" spans="1:15" ht="12.75">
      <c r="A33" s="6">
        <v>32</v>
      </c>
      <c r="B33" s="7" t="s">
        <v>13</v>
      </c>
      <c r="C33" s="7">
        <v>87</v>
      </c>
      <c r="D33" s="8">
        <v>35.784</v>
      </c>
      <c r="E33" s="8">
        <v>78.63</v>
      </c>
      <c r="F33" s="7" t="s">
        <v>9</v>
      </c>
      <c r="G33" s="7" t="s">
        <v>31</v>
      </c>
      <c r="H33" s="7" t="s">
        <v>33</v>
      </c>
      <c r="I33" s="7" t="s">
        <v>68</v>
      </c>
      <c r="J33" s="7">
        <v>2</v>
      </c>
      <c r="K33" s="7">
        <v>0</v>
      </c>
      <c r="L33" s="17" t="s">
        <v>114</v>
      </c>
      <c r="M33" t="s">
        <v>193</v>
      </c>
      <c r="N33" s="17" t="s">
        <v>207</v>
      </c>
      <c r="O33" s="17" t="s">
        <v>162</v>
      </c>
    </row>
    <row r="34" spans="1:15" ht="12.75">
      <c r="A34" s="6">
        <v>33</v>
      </c>
      <c r="B34" s="7" t="s">
        <v>24</v>
      </c>
      <c r="C34" s="7">
        <v>184</v>
      </c>
      <c r="D34" s="8">
        <v>41.654</v>
      </c>
      <c r="E34" s="8">
        <v>83.55</v>
      </c>
      <c r="F34" s="7" t="s">
        <v>9</v>
      </c>
      <c r="G34" s="11"/>
      <c r="H34" s="11" t="s">
        <v>33</v>
      </c>
      <c r="I34" s="11" t="s">
        <v>69</v>
      </c>
      <c r="J34" s="11">
        <v>1</v>
      </c>
      <c r="K34" s="11"/>
      <c r="L34" s="17" t="s">
        <v>115</v>
      </c>
      <c r="M34" t="s">
        <v>194</v>
      </c>
      <c r="N34" s="17" t="s">
        <v>207</v>
      </c>
      <c r="O34" s="17" t="s">
        <v>149</v>
      </c>
    </row>
    <row r="35" spans="1:15" ht="12.75">
      <c r="A35" s="6">
        <v>34</v>
      </c>
      <c r="B35" s="7" t="s">
        <v>19</v>
      </c>
      <c r="C35" s="7">
        <v>358</v>
      </c>
      <c r="D35" s="8">
        <v>40.817</v>
      </c>
      <c r="E35" s="8">
        <v>96.702</v>
      </c>
      <c r="F35" s="7" t="s">
        <v>9</v>
      </c>
      <c r="H35" s="7" t="s">
        <v>33</v>
      </c>
      <c r="I35" s="11" t="s">
        <v>66</v>
      </c>
      <c r="J35" s="11">
        <v>1</v>
      </c>
      <c r="K35" s="11"/>
      <c r="L35" s="17" t="s">
        <v>116</v>
      </c>
      <c r="M35" t="s">
        <v>191</v>
      </c>
      <c r="N35" s="17" t="s">
        <v>207</v>
      </c>
      <c r="O35" s="17" t="s">
        <v>150</v>
      </c>
    </row>
    <row r="36" spans="1:15" ht="12.75">
      <c r="A36" s="6">
        <v>35</v>
      </c>
      <c r="B36" s="7" t="s">
        <v>13</v>
      </c>
      <c r="C36" s="7">
        <v>55</v>
      </c>
      <c r="D36" s="8">
        <f>35+50/60+57.77/3600</f>
        <v>35.849380555555555</v>
      </c>
      <c r="E36" s="8">
        <f>78+31/60+48.49/3600</f>
        <v>78.5301361111111</v>
      </c>
      <c r="F36" s="7" t="s">
        <v>5</v>
      </c>
      <c r="G36" s="7" t="s">
        <v>30</v>
      </c>
      <c r="H36" s="7" t="s">
        <v>33</v>
      </c>
      <c r="I36" s="11" t="s">
        <v>66</v>
      </c>
      <c r="J36" s="11">
        <v>2</v>
      </c>
      <c r="K36" s="11">
        <v>0</v>
      </c>
      <c r="L36" s="17" t="s">
        <v>117</v>
      </c>
      <c r="M36" t="s">
        <v>191</v>
      </c>
      <c r="N36" s="17" t="s">
        <v>207</v>
      </c>
      <c r="O36" s="17" t="s">
        <v>163</v>
      </c>
    </row>
    <row r="37" spans="1:15" s="2" customFormat="1" ht="12.75">
      <c r="A37" s="6">
        <v>36</v>
      </c>
      <c r="B37" s="7" t="s">
        <v>13</v>
      </c>
      <c r="C37" s="7">
        <v>118</v>
      </c>
      <c r="D37" s="8">
        <v>35.78736</v>
      </c>
      <c r="E37" s="8">
        <v>78.67362</v>
      </c>
      <c r="F37" s="7" t="s">
        <v>9</v>
      </c>
      <c r="G37" s="7" t="s">
        <v>30</v>
      </c>
      <c r="H37" s="7" t="s">
        <v>33</v>
      </c>
      <c r="I37" s="11" t="s">
        <v>66</v>
      </c>
      <c r="J37" s="11">
        <v>2</v>
      </c>
      <c r="K37" s="11">
        <v>0</v>
      </c>
      <c r="L37" s="17" t="s">
        <v>118</v>
      </c>
      <c r="M37" t="s">
        <v>191</v>
      </c>
      <c r="N37" s="17" t="s">
        <v>207</v>
      </c>
      <c r="O37" s="17" t="s">
        <v>151</v>
      </c>
    </row>
    <row r="38" spans="1:15" ht="12.75">
      <c r="A38" s="6">
        <v>37</v>
      </c>
      <c r="B38" s="7" t="s">
        <v>16</v>
      </c>
      <c r="C38" s="7">
        <v>106</v>
      </c>
      <c r="D38" s="8">
        <v>39.533</v>
      </c>
      <c r="E38" s="8">
        <v>76.309</v>
      </c>
      <c r="F38" s="7" t="s">
        <v>9</v>
      </c>
      <c r="H38" s="7" t="s">
        <v>33</v>
      </c>
      <c r="I38" s="11" t="s">
        <v>70</v>
      </c>
      <c r="J38" s="11">
        <v>2</v>
      </c>
      <c r="K38" s="11">
        <v>0</v>
      </c>
      <c r="L38" s="17" t="s">
        <v>119</v>
      </c>
      <c r="M38" t="s">
        <v>195</v>
      </c>
      <c r="N38" s="17" t="s">
        <v>207</v>
      </c>
      <c r="O38" s="17" t="s">
        <v>152</v>
      </c>
    </row>
    <row r="39" spans="1:15" ht="12.75">
      <c r="A39" s="6">
        <v>38</v>
      </c>
      <c r="B39" s="7" t="s">
        <v>10</v>
      </c>
      <c r="C39" s="7">
        <v>548</v>
      </c>
      <c r="D39" s="8">
        <v>35.599</v>
      </c>
      <c r="E39" s="8">
        <v>83.7946</v>
      </c>
      <c r="F39" s="7" t="s">
        <v>5</v>
      </c>
      <c r="G39" s="7" t="s">
        <v>30</v>
      </c>
      <c r="H39" s="7" t="s">
        <v>33</v>
      </c>
      <c r="I39" s="11" t="s">
        <v>71</v>
      </c>
      <c r="J39" s="11">
        <v>2</v>
      </c>
      <c r="K39" s="11">
        <v>0</v>
      </c>
      <c r="L39" s="17" t="s">
        <v>120</v>
      </c>
      <c r="M39" t="s">
        <v>196</v>
      </c>
      <c r="N39" s="17" t="s">
        <v>207</v>
      </c>
      <c r="O39" s="17" t="s">
        <v>164</v>
      </c>
    </row>
    <row r="40" spans="1:15" ht="12.75">
      <c r="A40" s="6">
        <v>39</v>
      </c>
      <c r="B40" s="7" t="s">
        <v>10</v>
      </c>
      <c r="C40" s="7">
        <v>548</v>
      </c>
      <c r="D40" s="8">
        <v>35.599</v>
      </c>
      <c r="E40" s="8">
        <v>83.7946</v>
      </c>
      <c r="F40" s="7" t="s">
        <v>5</v>
      </c>
      <c r="G40" s="7" t="s">
        <v>31</v>
      </c>
      <c r="H40" s="7" t="s">
        <v>33</v>
      </c>
      <c r="I40" s="11" t="s">
        <v>71</v>
      </c>
      <c r="J40" s="11">
        <v>2</v>
      </c>
      <c r="K40" s="11">
        <v>0</v>
      </c>
      <c r="L40" s="17" t="s">
        <v>121</v>
      </c>
      <c r="M40" t="s">
        <v>196</v>
      </c>
      <c r="N40" s="17" t="s">
        <v>207</v>
      </c>
      <c r="O40" s="17" t="s">
        <v>165</v>
      </c>
    </row>
    <row r="41" spans="1:15" ht="12.75">
      <c r="A41" s="6">
        <v>40</v>
      </c>
      <c r="B41" s="7" t="s">
        <v>11</v>
      </c>
      <c r="C41" s="7">
        <v>187</v>
      </c>
      <c r="D41" s="8">
        <v>40.424</v>
      </c>
      <c r="E41" s="8">
        <v>86.915</v>
      </c>
      <c r="F41" s="7" t="s">
        <v>9</v>
      </c>
      <c r="G41" s="7" t="s">
        <v>30</v>
      </c>
      <c r="H41" s="7" t="s">
        <v>33</v>
      </c>
      <c r="I41" s="11" t="s">
        <v>72</v>
      </c>
      <c r="J41" s="11">
        <v>1</v>
      </c>
      <c r="K41" s="11"/>
      <c r="L41" s="17" t="s">
        <v>122</v>
      </c>
      <c r="M41" t="s">
        <v>197</v>
      </c>
      <c r="N41" s="17" t="s">
        <v>207</v>
      </c>
      <c r="O41" s="17" t="s">
        <v>153</v>
      </c>
    </row>
    <row r="42" spans="1:15" ht="12.75">
      <c r="A42" s="6">
        <v>41</v>
      </c>
      <c r="B42" s="7" t="s">
        <v>13</v>
      </c>
      <c r="C42" s="14">
        <v>65</v>
      </c>
      <c r="D42" s="8">
        <f>35+56/60+28.52/3600</f>
        <v>35.94125555555555</v>
      </c>
      <c r="E42" s="8">
        <f>78+34/60+40.22/3600</f>
        <v>78.57783888888889</v>
      </c>
      <c r="F42" s="7" t="s">
        <v>5</v>
      </c>
      <c r="G42" s="7" t="s">
        <v>31</v>
      </c>
      <c r="H42" s="7" t="s">
        <v>33</v>
      </c>
      <c r="I42" s="11" t="s">
        <v>73</v>
      </c>
      <c r="J42" s="11">
        <v>2</v>
      </c>
      <c r="K42" s="11">
        <v>0</v>
      </c>
      <c r="L42" s="17" t="s">
        <v>123</v>
      </c>
      <c r="M42" t="s">
        <v>198</v>
      </c>
      <c r="N42" s="17" t="s">
        <v>207</v>
      </c>
      <c r="O42" s="17" t="s">
        <v>166</v>
      </c>
    </row>
    <row r="43" spans="1:15" ht="12.75">
      <c r="A43" s="6">
        <v>42</v>
      </c>
      <c r="B43" s="7" t="s">
        <v>8</v>
      </c>
      <c r="C43" s="7">
        <v>220</v>
      </c>
      <c r="D43" s="8">
        <v>40.109</v>
      </c>
      <c r="E43" s="8">
        <v>88.223</v>
      </c>
      <c r="F43" s="7" t="s">
        <v>9</v>
      </c>
      <c r="G43" s="7" t="s">
        <v>30</v>
      </c>
      <c r="H43" s="7" t="s">
        <v>33</v>
      </c>
      <c r="I43" s="11" t="s">
        <v>74</v>
      </c>
      <c r="J43" s="11">
        <v>1</v>
      </c>
      <c r="K43" s="11"/>
      <c r="L43" s="17" t="s">
        <v>124</v>
      </c>
      <c r="M43" t="s">
        <v>199</v>
      </c>
      <c r="N43" s="17" t="s">
        <v>207</v>
      </c>
      <c r="O43" s="17" t="s">
        <v>154</v>
      </c>
    </row>
    <row r="44" spans="1:15" ht="12.75">
      <c r="A44" s="6">
        <v>43</v>
      </c>
      <c r="B44" s="7" t="s">
        <v>11</v>
      </c>
      <c r="C44" s="7">
        <v>202</v>
      </c>
      <c r="D44" s="8">
        <f>40+25/60+52/3600</f>
        <v>40.43111111111111</v>
      </c>
      <c r="E44" s="8">
        <f>86+56/60+17/3600</f>
        <v>86.93805555555556</v>
      </c>
      <c r="F44" s="7" t="s">
        <v>5</v>
      </c>
      <c r="G44" s="7" t="s">
        <v>31</v>
      </c>
      <c r="H44" s="7" t="s">
        <v>33</v>
      </c>
      <c r="I44" s="11" t="s">
        <v>75</v>
      </c>
      <c r="J44" s="11">
        <v>1</v>
      </c>
      <c r="K44" s="11"/>
      <c r="L44" s="17" t="s">
        <v>125</v>
      </c>
      <c r="M44" t="s">
        <v>200</v>
      </c>
      <c r="N44" s="17" t="s">
        <v>207</v>
      </c>
      <c r="O44" s="17" t="s">
        <v>155</v>
      </c>
    </row>
    <row r="45" spans="1:14" ht="12.75">
      <c r="A45" s="6">
        <v>44</v>
      </c>
      <c r="B45" s="7" t="s">
        <v>4</v>
      </c>
      <c r="C45" s="10">
        <v>33.528</v>
      </c>
      <c r="D45" s="8">
        <f>41+48.24/60</f>
        <v>41.804</v>
      </c>
      <c r="E45" s="8">
        <f>70+40.5/60</f>
        <v>70.675</v>
      </c>
      <c r="F45" s="7" t="s">
        <v>5</v>
      </c>
      <c r="H45" s="7" t="s">
        <v>33</v>
      </c>
      <c r="I45" s="11" t="s">
        <v>76</v>
      </c>
      <c r="J45" s="11">
        <v>1</v>
      </c>
      <c r="K45" s="11"/>
      <c r="L45" s="17" t="s">
        <v>97</v>
      </c>
      <c r="M45" t="s">
        <v>201</v>
      </c>
      <c r="N45" s="17" t="s">
        <v>209</v>
      </c>
    </row>
    <row r="46" spans="1:14" ht="12.75">
      <c r="A46" s="6">
        <v>45</v>
      </c>
      <c r="B46" s="7" t="s">
        <v>13</v>
      </c>
      <c r="C46" s="10">
        <v>1021.08</v>
      </c>
      <c r="D46" s="8">
        <v>35.57</v>
      </c>
      <c r="E46" s="8">
        <v>83.08</v>
      </c>
      <c r="F46" s="7" t="s">
        <v>5</v>
      </c>
      <c r="H46" s="7" t="s">
        <v>33</v>
      </c>
      <c r="I46" s="11" t="s">
        <v>77</v>
      </c>
      <c r="J46" s="11">
        <v>1</v>
      </c>
      <c r="K46" s="11"/>
      <c r="L46" s="17" t="s">
        <v>98</v>
      </c>
      <c r="M46" t="s">
        <v>202</v>
      </c>
      <c r="N46" s="17" t="s">
        <v>209</v>
      </c>
    </row>
    <row r="47" spans="1:15" s="2" customFormat="1" ht="12.75">
      <c r="A47" s="6">
        <v>46</v>
      </c>
      <c r="B47" s="7" t="s">
        <v>26</v>
      </c>
      <c r="C47" s="7">
        <v>354</v>
      </c>
      <c r="D47" s="8">
        <v>37.22</v>
      </c>
      <c r="E47" s="8">
        <v>80.016</v>
      </c>
      <c r="F47" s="7" t="s">
        <v>9</v>
      </c>
      <c r="G47" s="7"/>
      <c r="H47" s="11" t="s">
        <v>33</v>
      </c>
      <c r="I47" s="11" t="s">
        <v>78</v>
      </c>
      <c r="J47" s="11">
        <v>1</v>
      </c>
      <c r="K47" s="11"/>
      <c r="L47" s="18" t="s">
        <v>126</v>
      </c>
      <c r="M47" t="s">
        <v>203</v>
      </c>
      <c r="N47" s="17" t="s">
        <v>207</v>
      </c>
      <c r="O47" s="17" t="s">
        <v>156</v>
      </c>
    </row>
    <row r="48" spans="1:15" ht="12.75">
      <c r="A48" s="6">
        <v>47</v>
      </c>
      <c r="B48" s="7" t="s">
        <v>21</v>
      </c>
      <c r="C48" s="7">
        <v>31</v>
      </c>
      <c r="D48" s="8">
        <v>43.65</v>
      </c>
      <c r="E48" s="8">
        <v>70.26</v>
      </c>
      <c r="F48" s="7" t="s">
        <v>9</v>
      </c>
      <c r="H48" s="7" t="s">
        <v>33</v>
      </c>
      <c r="I48" s="11" t="s">
        <v>79</v>
      </c>
      <c r="J48" s="11">
        <v>1</v>
      </c>
      <c r="K48" s="11"/>
      <c r="L48" s="18" t="s">
        <v>127</v>
      </c>
      <c r="M48" t="s">
        <v>204</v>
      </c>
      <c r="N48" s="17" t="s">
        <v>207</v>
      </c>
      <c r="O48" s="17" t="s">
        <v>157</v>
      </c>
    </row>
    <row r="49" spans="1:15" ht="12.75">
      <c r="A49" s="6">
        <v>48</v>
      </c>
      <c r="B49" s="7" t="s">
        <v>10</v>
      </c>
      <c r="C49" s="7">
        <v>439</v>
      </c>
      <c r="D49" s="8">
        <v>35.726</v>
      </c>
      <c r="E49" s="8">
        <v>83.479</v>
      </c>
      <c r="F49" s="7" t="s">
        <v>9</v>
      </c>
      <c r="G49" s="7" t="s">
        <v>30</v>
      </c>
      <c r="H49" s="7" t="s">
        <v>33</v>
      </c>
      <c r="I49" s="11" t="s">
        <v>80</v>
      </c>
      <c r="J49" s="11">
        <v>2</v>
      </c>
      <c r="K49" s="11">
        <v>0</v>
      </c>
      <c r="L49" s="18" t="s">
        <v>128</v>
      </c>
      <c r="M49" t="s">
        <v>205</v>
      </c>
      <c r="N49" s="17" t="s">
        <v>207</v>
      </c>
      <c r="O49" s="17" t="s">
        <v>158</v>
      </c>
    </row>
    <row r="50" spans="1:15" ht="12.75">
      <c r="A50" s="6">
        <v>49</v>
      </c>
      <c r="B50" s="7" t="s">
        <v>23</v>
      </c>
      <c r="C50" s="7">
        <v>113</v>
      </c>
      <c r="D50" s="8">
        <v>37.31</v>
      </c>
      <c r="E50" s="8">
        <v>89.55</v>
      </c>
      <c r="F50" s="7" t="s">
        <v>9</v>
      </c>
      <c r="G50" s="11"/>
      <c r="H50" s="11" t="s">
        <v>33</v>
      </c>
      <c r="I50" s="11" t="s">
        <v>81</v>
      </c>
      <c r="J50" s="11">
        <v>1</v>
      </c>
      <c r="K50" s="11"/>
      <c r="L50" s="18" t="s">
        <v>129</v>
      </c>
      <c r="M50" t="s">
        <v>206</v>
      </c>
      <c r="N50" s="17" t="s">
        <v>207</v>
      </c>
      <c r="O50" s="17" t="s">
        <v>159</v>
      </c>
    </row>
    <row r="51" spans="1:15" ht="12.75">
      <c r="A51" s="15" t="s">
        <v>82</v>
      </c>
      <c r="B51" s="7" t="s">
        <v>83</v>
      </c>
      <c r="C51" s="7">
        <v>115</v>
      </c>
      <c r="D51" s="8">
        <v>47.32</v>
      </c>
      <c r="E51" s="8">
        <v>0.96</v>
      </c>
      <c r="F51" s="7" t="s">
        <v>5</v>
      </c>
      <c r="H51" s="11" t="s">
        <v>84</v>
      </c>
      <c r="J51" s="11">
        <v>1</v>
      </c>
      <c r="K51" s="11"/>
      <c r="L51" s="18" t="s">
        <v>130</v>
      </c>
      <c r="M51" s="18" t="s">
        <v>210</v>
      </c>
      <c r="N51" s="17" t="s">
        <v>207</v>
      </c>
      <c r="O51" s="17" t="s">
        <v>160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2009-05-18T14:32:27Z</cp:lastPrinted>
  <dcterms:created xsi:type="dcterms:W3CDTF">1996-10-14T23:33:28Z</dcterms:created>
  <dcterms:modified xsi:type="dcterms:W3CDTF">2010-01-19T18:30:44Z</dcterms:modified>
  <cp:category/>
  <cp:version/>
  <cp:contentType/>
  <cp:contentStatus/>
</cp:coreProperties>
</file>