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540" windowHeight="13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'Sheet1'!$A$1:$X$67</definedName>
  </definedNames>
  <calcPr fullCalcOnLoad="1"/>
</workbook>
</file>

<file path=xl/sharedStrings.xml><?xml version="1.0" encoding="utf-8"?>
<sst xmlns="http://schemas.openxmlformats.org/spreadsheetml/2006/main" count="137" uniqueCount="63">
  <si>
    <t>simLC</t>
  </si>
  <si>
    <t>454-100</t>
  </si>
  <si>
    <t>454-250</t>
  </si>
  <si>
    <t>Sanger-800</t>
  </si>
  <si>
    <t>Nr Reads:</t>
  </si>
  <si>
    <t>#</t>
  </si>
  <si>
    <t>Abdce</t>
  </si>
  <si>
    <t>Species</t>
  </si>
  <si>
    <t>GI</t>
  </si>
  <si>
    <t>Taxid</t>
  </si>
  <si>
    <t>bp</t>
  </si>
  <si>
    <t>#sampled</t>
  </si>
  <si>
    <t>#TP</t>
  </si>
  <si>
    <t>%sampled</t>
  </si>
  <si>
    <t>%assigned</t>
  </si>
  <si>
    <t>%TP</t>
  </si>
  <si>
    <t>Methanoculleus marisnigri JR1</t>
  </si>
  <si>
    <t>Escherichia coli str. K-12 substr. MG1655</t>
  </si>
  <si>
    <t>511145 (83333)</t>
  </si>
  <si>
    <t>Pseudomonas fluorescens PfO-1</t>
  </si>
  <si>
    <t>Shigella dysenteriae Sd197</t>
  </si>
  <si>
    <t>Shigella dysenteriae Sd197 plasmid pSD197_spA</t>
  </si>
  <si>
    <t>Shigella dysenteriae Sd197 plasmid pSD1_197</t>
  </si>
  <si>
    <t>Pasteurella multocida subsp. multocida str. Pm70</t>
  </si>
  <si>
    <t>Buchnera aphidicola str. APS (Acyrthosiphon pisum)</t>
  </si>
  <si>
    <t>Buchnera aphidicola str. APS (Acyrthosiphon pisum) plasmid pLeu</t>
  </si>
  <si>
    <t>Buchnera aphidicola str. APS (Acyrthosiphon pisum) plasmid pTrp</t>
  </si>
  <si>
    <t>Francisella tularensis subsp. tularensis Schu 4</t>
  </si>
  <si>
    <t>Alcanivorax borkumensis SK2</t>
  </si>
  <si>
    <t>Candidatus Blochmannia floridanus</t>
  </si>
  <si>
    <t>Pseudomonas entomophila L48</t>
  </si>
  <si>
    <t>Escherichia coli str. K12 substr. MG1655</t>
  </si>
  <si>
    <t>Campylobacter jejuni subsp. jejuni 81-176</t>
  </si>
  <si>
    <t>Campylobacter jejuni subsp. jejuni 81-176 plasmid pTet</t>
  </si>
  <si>
    <t>Campylobacter jejuni subsp. jejuni 81-176 plasmid pVir</t>
  </si>
  <si>
    <t>Archaeoglobus fulgidus DSM 4304</t>
  </si>
  <si>
    <t>Lactococcus lactis subsp. cremoris SK11</t>
  </si>
  <si>
    <t>Lactococcus lactis subsp. cremoris SK11 plasmid 1</t>
  </si>
  <si>
    <t>Lactococcus lactis subsp. cremoris SK11 plasmid 2</t>
  </si>
  <si>
    <t>Lactococcus lactis subsp. cremoris SK11 plasmid 3</t>
  </si>
  <si>
    <t>Lactococcus lactis subsp. cremoris SK11 plasmid 4</t>
  </si>
  <si>
    <t>Lactococcus lactis subsp. cremoris SK11 plasmid 5</t>
  </si>
  <si>
    <t>Sulfolobus tokodaii str. 7</t>
  </si>
  <si>
    <t>Nitrosomonas europaea ATCC 19718</t>
  </si>
  <si>
    <t>Bdellovibrio bacteriovorus HD100</t>
  </si>
  <si>
    <t>Clostridium acetobutylicum ATCC 824</t>
  </si>
  <si>
    <t>Clostridium acetobutylicum ATCC 824 plasmid pSOL1</t>
  </si>
  <si>
    <t>Agrobacterium tumefaciens str. C58 chromosome circular</t>
  </si>
  <si>
    <t>Agrobacterium tumefaciens str. C58 chromosome linear</t>
  </si>
  <si>
    <t>Agrobacterium tumefaciens str. C58 plasmid At</t>
  </si>
  <si>
    <t>Agrobacterium tumefaciens str. C58 plasmid Ti</t>
  </si>
  <si>
    <t>Anabaena variabilis ATCC 29413</t>
  </si>
  <si>
    <t>Anabaena variabilis ATCC 29413 plasmid A</t>
  </si>
  <si>
    <t>Anabaena variabilis ATCC 29413 plasmid B</t>
  </si>
  <si>
    <t>Anabaena variabilis ATCC 29413 plasmid C</t>
  </si>
  <si>
    <t>Pseudomonas aeruginosa PA7</t>
  </si>
  <si>
    <t>Streptomyces coelicolor A3(2)</t>
  </si>
  <si>
    <t>Streptomyces coelicolor A3(2) plasmid SCP1</t>
  </si>
  <si>
    <t>Streptomyces coelicolor A3(2) plasmid SCP2</t>
  </si>
  <si>
    <t>simHC</t>
  </si>
  <si>
    <t>simMC</t>
  </si>
  <si>
    <t>#assigned</t>
  </si>
  <si>
    <t xml:space="preserve">#assigned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</si>
</sst>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4" borderId="7" xfId="0" applyNumberFormat="1" applyFont="1" applyFill="1" applyBorder="1" applyAlignment="1">
      <alignment/>
    </xf>
    <xf numFmtId="2" fontId="2" fillId="5" borderId="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2" fontId="2" fillId="3" borderId="7" xfId="0" applyNumberFormat="1" applyFont="1" applyFill="1" applyBorder="1" applyAlignment="1">
      <alignment/>
    </xf>
    <xf numFmtId="2" fontId="2" fillId="5" borderId="7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2" fontId="2" fillId="3" borderId="8" xfId="0" applyNumberFormat="1" applyFont="1" applyFill="1" applyBorder="1" applyAlignment="1">
      <alignment/>
    </xf>
    <xf numFmtId="2" fontId="2" fillId="4" borderId="6" xfId="0" applyNumberFormat="1" applyFont="1" applyFill="1" applyBorder="1" applyAlignment="1">
      <alignment/>
    </xf>
    <xf numFmtId="2" fontId="2" fillId="5" borderId="8" xfId="0" applyNumberFormat="1" applyFont="1" applyFill="1" applyBorder="1" applyAlignment="1">
      <alignment/>
    </xf>
    <xf numFmtId="0" fontId="2" fillId="5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0" xfId="0" applyFill="1" applyBorder="1" applyAlignment="1">
      <alignment/>
    </xf>
    <xf numFmtId="0" fontId="2" fillId="0" borderId="9" xfId="0" applyFont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2" fontId="2" fillId="6" borderId="11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Border="1" applyAlignment="1">
      <alignment/>
    </xf>
    <xf numFmtId="0" fontId="0" fillId="6" borderId="0" xfId="0" applyFill="1" applyBorder="1" applyAlignment="1">
      <alignment/>
    </xf>
    <xf numFmtId="0" fontId="0" fillId="6" borderId="1" xfId="0" applyFill="1" applyBorder="1" applyAlignment="1">
      <alignment/>
    </xf>
    <xf numFmtId="2" fontId="2" fillId="6" borderId="0" xfId="0" applyNumberFormat="1" applyFont="1" applyFill="1" applyBorder="1" applyAlignment="1">
      <alignment/>
    </xf>
    <xf numFmtId="2" fontId="2" fillId="6" borderId="3" xfId="0" applyNumberFormat="1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15" xfId="0" applyFill="1" applyBorder="1" applyAlignment="1">
      <alignment/>
    </xf>
    <xf numFmtId="2" fontId="2" fillId="6" borderId="2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6" borderId="6" xfId="0" applyFill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7"/>
  <sheetViews>
    <sheetView tabSelected="1" zoomScale="75" zoomScaleNormal="75" workbookViewId="0" topLeftCell="A34">
      <selection activeCell="X67" sqref="A1:X67"/>
    </sheetView>
  </sheetViews>
  <sheetFormatPr defaultColWidth="9.140625" defaultRowHeight="12.75"/>
  <cols>
    <col min="1" max="1" width="3.140625" style="0" bestFit="1" customWidth="1"/>
    <col min="2" max="2" width="6.8515625" style="0" bestFit="1" customWidth="1"/>
    <col min="3" max="3" width="57.7109375" style="0" bestFit="1" customWidth="1"/>
    <col min="4" max="4" width="10.00390625" style="0" bestFit="1" customWidth="1"/>
    <col min="5" max="5" width="13.8515625" style="0" bestFit="1" customWidth="1"/>
    <col min="6" max="6" width="8.00390625" style="0" bestFit="1" customWidth="1"/>
    <col min="7" max="7" width="11.140625" style="0" bestFit="1" customWidth="1"/>
    <col min="8" max="8" width="11.57421875" style="0" bestFit="1" customWidth="1"/>
    <col min="9" max="9" width="6.00390625" style="0" bestFit="1" customWidth="1"/>
    <col min="10" max="10" width="11.140625" style="0" bestFit="1" customWidth="1"/>
    <col min="11" max="11" width="11.7109375" style="0" bestFit="1" customWidth="1"/>
    <col min="12" max="12" width="7.57421875" style="0" bestFit="1" customWidth="1"/>
    <col min="13" max="13" width="11.140625" style="0" bestFit="1" customWidth="1"/>
    <col min="14" max="14" width="12.140625" style="0" bestFit="1" customWidth="1"/>
    <col min="15" max="15" width="6.00390625" style="0" bestFit="1" customWidth="1"/>
    <col min="16" max="16" width="11.140625" style="0" bestFit="1" customWidth="1"/>
    <col min="17" max="17" width="11.7109375" style="0" bestFit="1" customWidth="1"/>
    <col min="18" max="18" width="7.57421875" style="0" bestFit="1" customWidth="1"/>
    <col min="19" max="19" width="11.140625" style="0" bestFit="1" customWidth="1"/>
    <col min="20" max="20" width="12.140625" style="0" bestFit="1" customWidth="1"/>
    <col min="21" max="21" width="6.00390625" style="0" bestFit="1" customWidth="1"/>
    <col min="22" max="22" width="11.140625" style="0" bestFit="1" customWidth="1"/>
    <col min="23" max="23" width="11.7109375" style="0" bestFit="1" customWidth="1"/>
    <col min="24" max="24" width="7.57421875" style="0" bestFit="1" customWidth="1"/>
  </cols>
  <sheetData>
    <row r="3" spans="2:24" ht="26.25">
      <c r="B3" s="1"/>
      <c r="C3" s="57" t="s">
        <v>0</v>
      </c>
      <c r="G3" s="61" t="s">
        <v>1</v>
      </c>
      <c r="H3" s="62"/>
      <c r="I3" s="62"/>
      <c r="J3" s="62"/>
      <c r="K3" s="63"/>
      <c r="L3" s="64"/>
      <c r="M3" s="61" t="s">
        <v>2</v>
      </c>
      <c r="N3" s="62"/>
      <c r="O3" s="62"/>
      <c r="P3" s="62"/>
      <c r="Q3" s="63"/>
      <c r="R3" s="64"/>
      <c r="S3" s="61" t="s">
        <v>3</v>
      </c>
      <c r="T3" s="62"/>
      <c r="U3" s="62"/>
      <c r="V3" s="62"/>
      <c r="W3" s="63"/>
      <c r="X3" s="64"/>
    </row>
    <row r="4" spans="2:24" ht="18">
      <c r="B4" s="65"/>
      <c r="C4" s="66"/>
      <c r="G4" s="2" t="s">
        <v>4</v>
      </c>
      <c r="H4" s="3"/>
      <c r="I4" s="3"/>
      <c r="J4" s="3">
        <v>150000</v>
      </c>
      <c r="K4" s="4"/>
      <c r="L4" s="5"/>
      <c r="M4" s="2" t="s">
        <v>4</v>
      </c>
      <c r="N4" s="3"/>
      <c r="O4" s="3"/>
      <c r="P4" s="3">
        <v>60000</v>
      </c>
      <c r="Q4" s="3"/>
      <c r="R4" s="3"/>
      <c r="S4" s="2" t="s">
        <v>4</v>
      </c>
      <c r="T4" s="3"/>
      <c r="U4" s="3"/>
      <c r="V4" s="3">
        <v>18750</v>
      </c>
      <c r="W4" s="4"/>
      <c r="X4" s="6"/>
    </row>
    <row r="5" spans="1:24" ht="12.75">
      <c r="A5" s="7" t="s">
        <v>5</v>
      </c>
      <c r="B5" s="8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10" t="s">
        <v>11</v>
      </c>
      <c r="H5" s="10" t="s">
        <v>61</v>
      </c>
      <c r="I5" s="10" t="s">
        <v>12</v>
      </c>
      <c r="J5" s="11" t="s">
        <v>13</v>
      </c>
      <c r="K5" s="12" t="s">
        <v>14</v>
      </c>
      <c r="L5" s="13" t="s">
        <v>15</v>
      </c>
      <c r="M5" s="10" t="s">
        <v>11</v>
      </c>
      <c r="N5" s="10" t="s">
        <v>62</v>
      </c>
      <c r="O5" s="10" t="s">
        <v>12</v>
      </c>
      <c r="P5" s="11" t="s">
        <v>13</v>
      </c>
      <c r="Q5" s="14" t="s">
        <v>14</v>
      </c>
      <c r="R5" s="13" t="s">
        <v>15</v>
      </c>
      <c r="S5" s="10" t="s">
        <v>11</v>
      </c>
      <c r="T5" s="10" t="s">
        <v>62</v>
      </c>
      <c r="U5" s="10" t="s">
        <v>12</v>
      </c>
      <c r="V5" s="11" t="s">
        <v>13</v>
      </c>
      <c r="W5" s="14" t="s">
        <v>14</v>
      </c>
      <c r="X5" s="13" t="s">
        <v>15</v>
      </c>
    </row>
    <row r="6" spans="1:24" ht="12.75">
      <c r="A6" s="15">
        <v>1</v>
      </c>
      <c r="B6" s="16">
        <v>90</v>
      </c>
      <c r="C6" s="17" t="s">
        <v>16</v>
      </c>
      <c r="D6" s="17">
        <v>126177952</v>
      </c>
      <c r="E6" s="17">
        <v>368407</v>
      </c>
      <c r="F6" s="17">
        <v>2478101</v>
      </c>
      <c r="G6" s="18">
        <v>124047</v>
      </c>
      <c r="H6" s="18">
        <v>95339</v>
      </c>
      <c r="I6" s="18">
        <v>95339</v>
      </c>
      <c r="J6" s="19">
        <f>G6*100/J4</f>
        <v>82.698</v>
      </c>
      <c r="K6" s="20">
        <f>H6*100/G6</f>
        <v>76.85715898006401</v>
      </c>
      <c r="L6" s="21">
        <f>I6*100/H6</f>
        <v>100</v>
      </c>
      <c r="M6" s="22">
        <v>49565</v>
      </c>
      <c r="N6" s="18">
        <v>45880</v>
      </c>
      <c r="O6" s="22">
        <v>45880</v>
      </c>
      <c r="P6" s="23">
        <f>M6*100/P4</f>
        <v>82.60833333333333</v>
      </c>
      <c r="Q6" s="20">
        <f>N6*100/M6</f>
        <v>92.56531826893978</v>
      </c>
      <c r="R6" s="24">
        <f>O6*100/N6</f>
        <v>100</v>
      </c>
      <c r="S6" s="18">
        <v>15509</v>
      </c>
      <c r="T6" s="18">
        <v>15366</v>
      </c>
      <c r="U6" s="25">
        <v>15366</v>
      </c>
      <c r="V6" s="26">
        <f>S6*100/V4</f>
        <v>82.71466666666667</v>
      </c>
      <c r="W6" s="27">
        <f>T6*100/S6</f>
        <v>99.07795473595976</v>
      </c>
      <c r="X6" s="28">
        <f>U6*100/T6</f>
        <v>100</v>
      </c>
    </row>
    <row r="7" spans="1:24" ht="12.75">
      <c r="A7" s="15">
        <v>2</v>
      </c>
      <c r="B7" s="16">
        <v>10</v>
      </c>
      <c r="C7" s="17" t="s">
        <v>17</v>
      </c>
      <c r="D7" s="17">
        <v>49175990</v>
      </c>
      <c r="E7" s="17" t="s">
        <v>18</v>
      </c>
      <c r="F7" s="17">
        <v>4639675</v>
      </c>
      <c r="G7" s="18">
        <v>25953</v>
      </c>
      <c r="H7" s="18">
        <v>651</v>
      </c>
      <c r="I7" s="18">
        <v>651</v>
      </c>
      <c r="J7" s="19">
        <f>G7*100/J4</f>
        <v>17.302</v>
      </c>
      <c r="K7" s="20">
        <f>H7*100/G7</f>
        <v>2.508380534042307</v>
      </c>
      <c r="L7" s="21">
        <f>I7*100/H7</f>
        <v>100</v>
      </c>
      <c r="M7" s="22">
        <v>10435</v>
      </c>
      <c r="N7" s="18">
        <v>472</v>
      </c>
      <c r="O7" s="22">
        <v>472</v>
      </c>
      <c r="P7" s="23">
        <f>M7*100/P4</f>
        <v>17.391666666666666</v>
      </c>
      <c r="Q7" s="20">
        <f>N7*100/M7</f>
        <v>4.523239099185433</v>
      </c>
      <c r="R7" s="24">
        <f>O7*100/N7</f>
        <v>100</v>
      </c>
      <c r="S7" s="18">
        <v>3241</v>
      </c>
      <c r="T7" s="18">
        <v>192</v>
      </c>
      <c r="U7" s="25">
        <v>192</v>
      </c>
      <c r="V7" s="26">
        <f>S7*100/V4</f>
        <v>17.285333333333334</v>
      </c>
      <c r="W7" s="27">
        <f>T7*100/S7</f>
        <v>5.924097500771367</v>
      </c>
      <c r="X7" s="28">
        <f>U7*100/T7</f>
        <v>100</v>
      </c>
    </row>
    <row r="11" spans="2:24" ht="26.25">
      <c r="B11" s="1"/>
      <c r="C11" s="57" t="s">
        <v>60</v>
      </c>
      <c r="G11" s="61" t="s">
        <v>1</v>
      </c>
      <c r="H11" s="62"/>
      <c r="I11" s="62"/>
      <c r="J11" s="62"/>
      <c r="K11" s="63"/>
      <c r="L11" s="64"/>
      <c r="M11" s="61" t="s">
        <v>2</v>
      </c>
      <c r="N11" s="62"/>
      <c r="O11" s="62"/>
      <c r="P11" s="62"/>
      <c r="Q11" s="63"/>
      <c r="R11" s="64"/>
      <c r="S11" s="61" t="s">
        <v>3</v>
      </c>
      <c r="T11" s="62"/>
      <c r="U11" s="62"/>
      <c r="V11" s="62"/>
      <c r="W11" s="63"/>
      <c r="X11" s="64"/>
    </row>
    <row r="12" spans="2:24" ht="26.25">
      <c r="B12" s="1"/>
      <c r="G12" s="2" t="s">
        <v>4</v>
      </c>
      <c r="H12" s="3"/>
      <c r="I12" s="3"/>
      <c r="J12" s="3">
        <v>150000</v>
      </c>
      <c r="K12" s="4"/>
      <c r="L12" s="6"/>
      <c r="M12" s="2" t="s">
        <v>4</v>
      </c>
      <c r="N12" s="3"/>
      <c r="O12" s="3"/>
      <c r="P12" s="3">
        <v>60000</v>
      </c>
      <c r="Q12" s="3"/>
      <c r="R12" s="3"/>
      <c r="S12" s="2" t="s">
        <v>4</v>
      </c>
      <c r="T12" s="3"/>
      <c r="U12" s="3"/>
      <c r="V12" s="3">
        <v>18750</v>
      </c>
      <c r="W12" s="4"/>
      <c r="X12" s="5"/>
    </row>
    <row r="13" spans="1:24" ht="12.75">
      <c r="A13" s="7" t="s">
        <v>5</v>
      </c>
      <c r="B13" s="8" t="s">
        <v>6</v>
      </c>
      <c r="C13" s="8" t="s">
        <v>7</v>
      </c>
      <c r="D13" s="9" t="s">
        <v>8</v>
      </c>
      <c r="E13" s="9" t="s">
        <v>9</v>
      </c>
      <c r="F13" s="9" t="s">
        <v>10</v>
      </c>
      <c r="G13" s="10" t="s">
        <v>11</v>
      </c>
      <c r="H13" s="10" t="s">
        <v>61</v>
      </c>
      <c r="I13" s="10" t="s">
        <v>12</v>
      </c>
      <c r="J13" s="11" t="s">
        <v>13</v>
      </c>
      <c r="K13" s="14" t="s">
        <v>14</v>
      </c>
      <c r="L13" s="29" t="s">
        <v>15</v>
      </c>
      <c r="M13" s="10" t="s">
        <v>11</v>
      </c>
      <c r="N13" s="30" t="s">
        <v>62</v>
      </c>
      <c r="O13" s="10" t="s">
        <v>12</v>
      </c>
      <c r="P13" s="11" t="s">
        <v>13</v>
      </c>
      <c r="Q13" s="14" t="s">
        <v>14</v>
      </c>
      <c r="R13" s="13" t="s">
        <v>15</v>
      </c>
      <c r="S13" s="10" t="s">
        <v>11</v>
      </c>
      <c r="T13" s="10" t="s">
        <v>62</v>
      </c>
      <c r="U13" s="10" t="s">
        <v>12</v>
      </c>
      <c r="V13" s="11" t="s">
        <v>13</v>
      </c>
      <c r="W13" s="14" t="s">
        <v>14</v>
      </c>
      <c r="X13" s="31" t="s">
        <v>15</v>
      </c>
    </row>
    <row r="14" spans="1:24" ht="12.75">
      <c r="A14" s="15">
        <v>1</v>
      </c>
      <c r="B14" s="16">
        <v>100</v>
      </c>
      <c r="C14" s="17" t="s">
        <v>19</v>
      </c>
      <c r="D14" s="32">
        <v>77456228</v>
      </c>
      <c r="E14" s="17">
        <v>205922</v>
      </c>
      <c r="F14" s="33">
        <v>6438405</v>
      </c>
      <c r="G14" s="18">
        <v>57635</v>
      </c>
      <c r="H14" s="18">
        <v>33213</v>
      </c>
      <c r="I14" s="18">
        <v>33194</v>
      </c>
      <c r="J14" s="19">
        <f>G14*100/J12</f>
        <v>38.42333333333333</v>
      </c>
      <c r="K14" s="27">
        <f>H14*100/G14</f>
        <v>57.62644226598421</v>
      </c>
      <c r="L14" s="21">
        <f>I14*100/H14</f>
        <v>99.94279348447897</v>
      </c>
      <c r="M14" s="18">
        <v>23033</v>
      </c>
      <c r="N14" s="25">
        <v>18415</v>
      </c>
      <c r="O14" s="34">
        <v>18405</v>
      </c>
      <c r="P14" s="23">
        <f>M14*100/P12</f>
        <v>38.388333333333335</v>
      </c>
      <c r="Q14" s="20">
        <f>N14*100/M14</f>
        <v>79.95050579603178</v>
      </c>
      <c r="R14" s="24">
        <f>O14*100/N14</f>
        <v>99.94569644311703</v>
      </c>
      <c r="S14" s="18">
        <v>7150</v>
      </c>
      <c r="T14" s="18">
        <v>6556</v>
      </c>
      <c r="U14" s="25">
        <v>6555</v>
      </c>
      <c r="V14" s="26">
        <f>S14*100/V12</f>
        <v>38.13333333333333</v>
      </c>
      <c r="W14" s="27">
        <f>T14*100/S14</f>
        <v>91.6923076923077</v>
      </c>
      <c r="X14" s="28">
        <f>U14*100/T14</f>
        <v>99.98474679682734</v>
      </c>
    </row>
    <row r="15" spans="1:24" ht="12.75">
      <c r="A15" s="52">
        <v>2</v>
      </c>
      <c r="B15" s="35">
        <v>100</v>
      </c>
      <c r="C15" s="17" t="s">
        <v>20</v>
      </c>
      <c r="D15" s="32">
        <v>82775382</v>
      </c>
      <c r="E15" s="17">
        <v>300267</v>
      </c>
      <c r="F15" s="59">
        <v>4369232</v>
      </c>
      <c r="G15" s="58">
        <v>38905</v>
      </c>
      <c r="H15" s="37"/>
      <c r="I15" s="36"/>
      <c r="J15" s="36"/>
      <c r="K15" s="36"/>
      <c r="L15" s="60"/>
      <c r="M15" s="58">
        <v>15778</v>
      </c>
      <c r="N15" s="36"/>
      <c r="O15" s="36"/>
      <c r="P15" s="38"/>
      <c r="Q15" s="36"/>
      <c r="R15" s="36"/>
      <c r="S15" s="58">
        <v>4899</v>
      </c>
      <c r="T15" s="36"/>
      <c r="U15" s="36"/>
      <c r="V15" s="38"/>
      <c r="W15" s="40"/>
      <c r="X15" s="39"/>
    </row>
    <row r="16" spans="1:24" ht="12.75">
      <c r="A16" s="53"/>
      <c r="B16" s="41"/>
      <c r="C16" s="17" t="s">
        <v>21</v>
      </c>
      <c r="D16" s="32">
        <v>145294016</v>
      </c>
      <c r="E16" s="17"/>
      <c r="F16" s="59">
        <v>8953</v>
      </c>
      <c r="G16" s="58">
        <v>81</v>
      </c>
      <c r="H16" s="43"/>
      <c r="I16" s="42"/>
      <c r="J16" s="44"/>
      <c r="K16" s="44"/>
      <c r="L16" s="60"/>
      <c r="M16" s="58">
        <v>29</v>
      </c>
      <c r="N16" s="42"/>
      <c r="O16" s="42"/>
      <c r="P16" s="44"/>
      <c r="Q16" s="44"/>
      <c r="R16" s="44"/>
      <c r="S16" s="58">
        <v>13</v>
      </c>
      <c r="T16" s="42"/>
      <c r="U16" s="42"/>
      <c r="V16" s="44"/>
      <c r="W16" s="44"/>
      <c r="X16" s="45"/>
    </row>
    <row r="17" spans="1:24" ht="12.75">
      <c r="A17" s="53"/>
      <c r="B17" s="41"/>
      <c r="C17" s="17" t="s">
        <v>22</v>
      </c>
      <c r="D17" s="32">
        <v>82524407</v>
      </c>
      <c r="E17" s="17"/>
      <c r="F17" s="59">
        <v>182726</v>
      </c>
      <c r="G17" s="58">
        <v>1615</v>
      </c>
      <c r="H17" s="47"/>
      <c r="I17" s="46"/>
      <c r="J17" s="48"/>
      <c r="K17" s="48"/>
      <c r="L17" s="60"/>
      <c r="M17" s="58">
        <v>674</v>
      </c>
      <c r="N17" s="46"/>
      <c r="O17" s="46"/>
      <c r="P17" s="48"/>
      <c r="Q17" s="48"/>
      <c r="R17" s="48"/>
      <c r="S17" s="58">
        <v>198</v>
      </c>
      <c r="T17" s="46"/>
      <c r="U17" s="46"/>
      <c r="V17" s="48"/>
      <c r="W17" s="48"/>
      <c r="X17" s="49"/>
    </row>
    <row r="18" spans="1:24" ht="12.75">
      <c r="A18" s="54"/>
      <c r="B18" s="8"/>
      <c r="C18" s="17"/>
      <c r="D18" s="32"/>
      <c r="E18" s="50"/>
      <c r="F18">
        <f>F15+F16+F17</f>
        <v>4560911</v>
      </c>
      <c r="G18" s="18">
        <v>40601</v>
      </c>
      <c r="H18" s="18">
        <v>4323</v>
      </c>
      <c r="I18" s="18">
        <v>4083</v>
      </c>
      <c r="J18" s="19">
        <f>G18*100/J12</f>
        <v>27.067333333333334</v>
      </c>
      <c r="K18" s="27">
        <f>H18*100/G18</f>
        <v>10.647520997019777</v>
      </c>
      <c r="L18" s="24">
        <f aca="true" t="shared" si="0" ref="L18:L28">I18*100/H18</f>
        <v>94.44829979181124</v>
      </c>
      <c r="M18" s="18">
        <v>16481</v>
      </c>
      <c r="N18" s="25">
        <v>2728</v>
      </c>
      <c r="O18" s="25">
        <v>2718</v>
      </c>
      <c r="P18" s="19">
        <f>M18*100/P12</f>
        <v>27.468333333333334</v>
      </c>
      <c r="Q18" s="20">
        <f>N18*100/M18</f>
        <v>16.552393665432923</v>
      </c>
      <c r="R18" s="24">
        <f>O18*100/N18</f>
        <v>99.633431085044</v>
      </c>
      <c r="S18" s="18">
        <v>5110</v>
      </c>
      <c r="T18" s="25">
        <v>1055</v>
      </c>
      <c r="U18" s="25">
        <v>1055</v>
      </c>
      <c r="V18" s="26">
        <f>S18*100/V12</f>
        <v>27.253333333333334</v>
      </c>
      <c r="W18" s="27">
        <f>T18*100/S18</f>
        <v>20.645792563600782</v>
      </c>
      <c r="X18" s="28">
        <f>U18*100/T18</f>
        <v>100</v>
      </c>
    </row>
    <row r="19" spans="1:24" ht="12.75">
      <c r="A19" s="15">
        <v>3</v>
      </c>
      <c r="B19" s="16">
        <v>80</v>
      </c>
      <c r="C19" s="17" t="s">
        <v>23</v>
      </c>
      <c r="D19" s="32">
        <v>15601865</v>
      </c>
      <c r="E19" s="17">
        <v>272843</v>
      </c>
      <c r="F19" s="59">
        <v>2257487</v>
      </c>
      <c r="G19" s="18">
        <v>16234</v>
      </c>
      <c r="H19" s="18">
        <v>10456</v>
      </c>
      <c r="I19" s="18">
        <v>10452</v>
      </c>
      <c r="J19" s="19">
        <f>G19*100/J12</f>
        <v>10.822666666666667</v>
      </c>
      <c r="K19" s="27">
        <f>H19*100/G19</f>
        <v>64.40803252433165</v>
      </c>
      <c r="L19" s="24">
        <f t="shared" si="0"/>
        <v>99.96174445294568</v>
      </c>
      <c r="M19" s="18">
        <v>6523</v>
      </c>
      <c r="N19" s="25">
        <v>5448</v>
      </c>
      <c r="O19" s="25">
        <v>5447</v>
      </c>
      <c r="P19" s="19">
        <f>M19*100/P12</f>
        <v>10.871666666666666</v>
      </c>
      <c r="Q19" s="20">
        <f>N19*100/M19</f>
        <v>83.51985282845317</v>
      </c>
      <c r="R19" s="24">
        <f>O19*100/N19</f>
        <v>99.98164464023495</v>
      </c>
      <c r="S19" s="18">
        <v>2026</v>
      </c>
      <c r="T19" s="25">
        <v>1859</v>
      </c>
      <c r="U19" s="25">
        <v>1859</v>
      </c>
      <c r="V19" s="26">
        <f>S19*100/V12</f>
        <v>10.805333333333333</v>
      </c>
      <c r="W19" s="27">
        <f>T19*100/S19</f>
        <v>91.75715695952616</v>
      </c>
      <c r="X19" s="28">
        <f>U19*100/T19</f>
        <v>100</v>
      </c>
    </row>
    <row r="20" spans="1:24" ht="12.75">
      <c r="A20" s="52">
        <v>4</v>
      </c>
      <c r="B20" s="35">
        <v>50</v>
      </c>
      <c r="C20" s="17" t="s">
        <v>24</v>
      </c>
      <c r="D20">
        <v>15616630</v>
      </c>
      <c r="E20" s="50">
        <v>107806</v>
      </c>
      <c r="F20" s="59">
        <v>640681</v>
      </c>
      <c r="G20" s="58">
        <v>2885</v>
      </c>
      <c r="H20" s="37"/>
      <c r="I20" s="36"/>
      <c r="J20" s="38"/>
      <c r="K20" s="36"/>
      <c r="L20" s="60"/>
      <c r="M20" s="58">
        <v>1135</v>
      </c>
      <c r="N20" s="36"/>
      <c r="O20" s="36"/>
      <c r="P20" s="38"/>
      <c r="Q20" s="36"/>
      <c r="R20" s="36"/>
      <c r="S20" s="58">
        <v>324</v>
      </c>
      <c r="T20" s="36"/>
      <c r="U20" s="36"/>
      <c r="V20" s="38"/>
      <c r="W20" s="36"/>
      <c r="X20" s="39"/>
    </row>
    <row r="21" spans="1:24" ht="12.75">
      <c r="A21" s="53"/>
      <c r="B21" s="41"/>
      <c r="C21" s="17" t="s">
        <v>25</v>
      </c>
      <c r="D21" s="32">
        <v>10957103</v>
      </c>
      <c r="E21" s="17"/>
      <c r="F21" s="59">
        <v>7786</v>
      </c>
      <c r="G21" s="58">
        <v>33</v>
      </c>
      <c r="H21" s="43"/>
      <c r="I21" s="42"/>
      <c r="J21" s="44"/>
      <c r="K21" s="44"/>
      <c r="L21" s="60"/>
      <c r="M21" s="58">
        <v>19</v>
      </c>
      <c r="N21" s="42"/>
      <c r="O21" s="42"/>
      <c r="P21" s="44"/>
      <c r="Q21" s="44"/>
      <c r="R21" s="44"/>
      <c r="S21" s="58">
        <v>6</v>
      </c>
      <c r="T21" s="42"/>
      <c r="U21" s="42"/>
      <c r="V21" s="44"/>
      <c r="W21" s="44"/>
      <c r="X21" s="45"/>
    </row>
    <row r="22" spans="1:24" ht="12.75">
      <c r="A22" s="53"/>
      <c r="B22" s="41"/>
      <c r="C22" s="17" t="s">
        <v>26</v>
      </c>
      <c r="D22" s="32">
        <v>10957099</v>
      </c>
      <c r="E22" s="17"/>
      <c r="F22" s="59">
        <v>7258</v>
      </c>
      <c r="G22" s="58">
        <v>39</v>
      </c>
      <c r="H22" s="47"/>
      <c r="I22" s="46"/>
      <c r="J22" s="48"/>
      <c r="K22" s="48"/>
      <c r="L22" s="60"/>
      <c r="M22" s="58">
        <v>11</v>
      </c>
      <c r="N22" s="46"/>
      <c r="O22" s="46"/>
      <c r="P22" s="48"/>
      <c r="Q22" s="48"/>
      <c r="R22" s="48"/>
      <c r="S22" s="58">
        <v>4</v>
      </c>
      <c r="T22" s="46"/>
      <c r="U22" s="46"/>
      <c r="V22" s="48"/>
      <c r="W22" s="48"/>
      <c r="X22" s="49"/>
    </row>
    <row r="23" spans="1:24" ht="12.75">
      <c r="A23" s="54"/>
      <c r="B23" s="8"/>
      <c r="C23" s="17"/>
      <c r="D23" s="32"/>
      <c r="E23" s="17"/>
      <c r="F23" s="33">
        <f>F20+F21+F22</f>
        <v>655725</v>
      </c>
      <c r="G23" s="18">
        <v>2957</v>
      </c>
      <c r="H23" s="18">
        <v>2159</v>
      </c>
      <c r="I23" s="18">
        <v>2149</v>
      </c>
      <c r="J23" s="19">
        <f>G23*100/J12</f>
        <v>1.9713333333333334</v>
      </c>
      <c r="K23" s="27">
        <f aca="true" t="shared" si="1" ref="K23:K28">H23*100/G23</f>
        <v>73.01318904294894</v>
      </c>
      <c r="L23" s="21">
        <f t="shared" si="0"/>
        <v>99.53682260305698</v>
      </c>
      <c r="M23" s="18">
        <v>1165</v>
      </c>
      <c r="N23" s="25">
        <v>995</v>
      </c>
      <c r="O23" s="34">
        <v>993</v>
      </c>
      <c r="P23" s="23">
        <f>M23*100/P12</f>
        <v>1.9416666666666667</v>
      </c>
      <c r="Q23" s="20">
        <f aca="true" t="shared" si="2" ref="Q23:R28">N23*100/M23</f>
        <v>85.4077253218884</v>
      </c>
      <c r="R23" s="21">
        <f t="shared" si="2"/>
        <v>99.79899497487438</v>
      </c>
      <c r="S23" s="25">
        <v>334</v>
      </c>
      <c r="T23" s="25">
        <v>312</v>
      </c>
      <c r="U23" s="25">
        <v>312</v>
      </c>
      <c r="V23" s="26">
        <f>S23*100/V12</f>
        <v>1.7813333333333334</v>
      </c>
      <c r="W23" s="27">
        <f aca="true" t="shared" si="3" ref="W23:X28">T23*100/S23</f>
        <v>93.41317365269461</v>
      </c>
      <c r="X23" s="28">
        <f t="shared" si="3"/>
        <v>100</v>
      </c>
    </row>
    <row r="24" spans="1:24" ht="12.75">
      <c r="A24" s="15">
        <v>5</v>
      </c>
      <c r="B24" s="16">
        <v>50</v>
      </c>
      <c r="C24" s="17" t="s">
        <v>27</v>
      </c>
      <c r="D24" s="32">
        <v>56707187</v>
      </c>
      <c r="E24" s="17">
        <v>177416</v>
      </c>
      <c r="F24" s="33">
        <v>1892819</v>
      </c>
      <c r="G24" s="18">
        <v>8531</v>
      </c>
      <c r="H24" s="18">
        <v>409</v>
      </c>
      <c r="I24" s="18">
        <v>409</v>
      </c>
      <c r="J24" s="19">
        <f>G24*100/J12</f>
        <v>5.687333333333333</v>
      </c>
      <c r="K24" s="27">
        <f t="shared" si="1"/>
        <v>4.7942796858516</v>
      </c>
      <c r="L24" s="21">
        <f t="shared" si="0"/>
        <v>100</v>
      </c>
      <c r="M24" s="18">
        <v>3357</v>
      </c>
      <c r="N24" s="25">
        <v>307</v>
      </c>
      <c r="O24" s="25">
        <v>307</v>
      </c>
      <c r="P24" s="19">
        <f>M24*100/P12</f>
        <v>5.595</v>
      </c>
      <c r="Q24" s="20">
        <f t="shared" si="2"/>
        <v>9.14507000297885</v>
      </c>
      <c r="R24" s="24">
        <f t="shared" si="2"/>
        <v>100</v>
      </c>
      <c r="S24" s="18">
        <v>1043</v>
      </c>
      <c r="T24" s="25">
        <v>127</v>
      </c>
      <c r="U24" s="25">
        <v>127</v>
      </c>
      <c r="V24" s="26">
        <f>S24*100/V12</f>
        <v>5.562666666666667</v>
      </c>
      <c r="W24" s="27">
        <f t="shared" si="3"/>
        <v>12.17641418983701</v>
      </c>
      <c r="X24" s="28">
        <f t="shared" si="3"/>
        <v>100</v>
      </c>
    </row>
    <row r="25" spans="1:24" ht="12.75">
      <c r="A25" s="15">
        <v>6</v>
      </c>
      <c r="B25" s="16">
        <v>25</v>
      </c>
      <c r="C25" s="17" t="s">
        <v>28</v>
      </c>
      <c r="D25" s="32">
        <v>110832861</v>
      </c>
      <c r="E25" s="17">
        <v>393595</v>
      </c>
      <c r="F25" s="33">
        <v>3120143</v>
      </c>
      <c r="G25" s="18">
        <v>7025</v>
      </c>
      <c r="H25" s="18">
        <v>5098</v>
      </c>
      <c r="I25" s="18">
        <v>5087</v>
      </c>
      <c r="J25" s="19">
        <f>G25*100/J12</f>
        <v>4.683333333333334</v>
      </c>
      <c r="K25" s="27">
        <f t="shared" si="1"/>
        <v>72.5693950177936</v>
      </c>
      <c r="L25" s="21">
        <f t="shared" si="0"/>
        <v>99.78422910945469</v>
      </c>
      <c r="M25" s="18">
        <v>2744</v>
      </c>
      <c r="N25" s="25">
        <v>2455</v>
      </c>
      <c r="O25" s="25">
        <v>2454</v>
      </c>
      <c r="P25" s="19">
        <f>M25*100/P12</f>
        <v>4.573333333333333</v>
      </c>
      <c r="Q25" s="20">
        <f t="shared" si="2"/>
        <v>89.46793002915452</v>
      </c>
      <c r="R25" s="24">
        <f t="shared" si="2"/>
        <v>99.95926680244399</v>
      </c>
      <c r="S25" s="18">
        <v>863</v>
      </c>
      <c r="T25" s="25">
        <v>847</v>
      </c>
      <c r="U25" s="25">
        <v>847</v>
      </c>
      <c r="V25" s="26">
        <f>S25*100/V12</f>
        <v>4.602666666666667</v>
      </c>
      <c r="W25" s="27">
        <f t="shared" si="3"/>
        <v>98.1460023174971</v>
      </c>
      <c r="X25" s="28">
        <f t="shared" si="3"/>
        <v>100</v>
      </c>
    </row>
    <row r="26" spans="1:24" ht="12.75">
      <c r="A26" s="15">
        <v>7</v>
      </c>
      <c r="B26" s="16">
        <v>25</v>
      </c>
      <c r="C26" s="17" t="s">
        <v>29</v>
      </c>
      <c r="D26" s="32">
        <v>33519483</v>
      </c>
      <c r="E26" s="17">
        <v>203907</v>
      </c>
      <c r="F26" s="33">
        <v>705557</v>
      </c>
      <c r="G26" s="18">
        <v>1543</v>
      </c>
      <c r="H26" s="18">
        <v>1135</v>
      </c>
      <c r="I26" s="18">
        <v>1130</v>
      </c>
      <c r="J26" s="19">
        <f>G26*100/J12</f>
        <v>1.0286666666666666</v>
      </c>
      <c r="K26" s="27">
        <f t="shared" si="1"/>
        <v>73.55800388852884</v>
      </c>
      <c r="L26" s="21">
        <f t="shared" si="0"/>
        <v>99.55947136563877</v>
      </c>
      <c r="M26" s="18">
        <v>649</v>
      </c>
      <c r="N26" s="25">
        <v>569</v>
      </c>
      <c r="O26" s="25">
        <v>569</v>
      </c>
      <c r="P26" s="19">
        <f>M26*100/P12</f>
        <v>1.0816666666666668</v>
      </c>
      <c r="Q26" s="20">
        <f t="shared" si="2"/>
        <v>87.67334360554699</v>
      </c>
      <c r="R26" s="24">
        <f t="shared" si="2"/>
        <v>100</v>
      </c>
      <c r="S26" s="18">
        <v>226</v>
      </c>
      <c r="T26" s="25">
        <v>214</v>
      </c>
      <c r="U26" s="25">
        <v>214</v>
      </c>
      <c r="V26" s="26">
        <f>S26*100/V12</f>
        <v>1.2053333333333334</v>
      </c>
      <c r="W26" s="27">
        <f t="shared" si="3"/>
        <v>94.69026548672566</v>
      </c>
      <c r="X26" s="28">
        <f t="shared" si="3"/>
        <v>100</v>
      </c>
    </row>
    <row r="27" spans="1:24" ht="12.75">
      <c r="A27" s="15">
        <v>8</v>
      </c>
      <c r="B27" s="16">
        <v>25</v>
      </c>
      <c r="C27" s="17" t="s">
        <v>30</v>
      </c>
      <c r="D27" s="32">
        <v>104779316</v>
      </c>
      <c r="E27" s="17">
        <v>384676</v>
      </c>
      <c r="F27" s="33">
        <v>5888780</v>
      </c>
      <c r="G27" s="18">
        <v>13328</v>
      </c>
      <c r="H27" s="18">
        <v>6761</v>
      </c>
      <c r="I27" s="18">
        <v>6690</v>
      </c>
      <c r="J27" s="19">
        <f>G27*100/J12</f>
        <v>8.885333333333334</v>
      </c>
      <c r="K27" s="27">
        <f t="shared" si="1"/>
        <v>50.72779111644658</v>
      </c>
      <c r="L27" s="21">
        <f t="shared" si="0"/>
        <v>98.94985948824139</v>
      </c>
      <c r="M27" s="18">
        <v>5189</v>
      </c>
      <c r="N27" s="25">
        <v>3802</v>
      </c>
      <c r="O27" s="25">
        <v>3770</v>
      </c>
      <c r="P27" s="19">
        <f>M27*100/P12</f>
        <v>8.648333333333333</v>
      </c>
      <c r="Q27" s="20">
        <f t="shared" si="2"/>
        <v>73.27037964925805</v>
      </c>
      <c r="R27" s="24">
        <f t="shared" si="2"/>
        <v>99.15833771699106</v>
      </c>
      <c r="S27" s="18">
        <v>1736</v>
      </c>
      <c r="T27" s="25">
        <v>1524</v>
      </c>
      <c r="U27" s="25">
        <v>1518</v>
      </c>
      <c r="V27" s="26">
        <f>S27*100/V12</f>
        <v>9.258666666666667</v>
      </c>
      <c r="W27" s="27">
        <f t="shared" si="3"/>
        <v>87.78801843317973</v>
      </c>
      <c r="X27" s="28">
        <f t="shared" si="3"/>
        <v>99.60629921259843</v>
      </c>
    </row>
    <row r="28" spans="1:24" ht="12.75">
      <c r="A28" s="15">
        <v>9</v>
      </c>
      <c r="B28" s="16">
        <v>5</v>
      </c>
      <c r="C28" s="17" t="s">
        <v>31</v>
      </c>
      <c r="D28" s="32">
        <v>49175990</v>
      </c>
      <c r="E28" s="51" t="s">
        <v>18</v>
      </c>
      <c r="F28" s="33">
        <v>4639675</v>
      </c>
      <c r="G28" s="18">
        <v>2146</v>
      </c>
      <c r="H28" s="18">
        <v>62</v>
      </c>
      <c r="I28" s="18">
        <v>53</v>
      </c>
      <c r="J28" s="19">
        <f>G28*100/J12</f>
        <v>1.4306666666666668</v>
      </c>
      <c r="K28" s="27">
        <f t="shared" si="1"/>
        <v>2.8890959925442683</v>
      </c>
      <c r="L28" s="21">
        <f t="shared" si="0"/>
        <v>85.48387096774194</v>
      </c>
      <c r="M28" s="18">
        <v>859</v>
      </c>
      <c r="N28" s="25">
        <v>64</v>
      </c>
      <c r="O28" s="25">
        <v>46</v>
      </c>
      <c r="P28" s="19">
        <f>M28*100/P12</f>
        <v>1.4316666666666666</v>
      </c>
      <c r="Q28" s="20">
        <f t="shared" si="2"/>
        <v>7.450523864959255</v>
      </c>
      <c r="R28" s="24">
        <f t="shared" si="2"/>
        <v>71.875</v>
      </c>
      <c r="S28" s="18">
        <v>262</v>
      </c>
      <c r="T28" s="25">
        <v>15</v>
      </c>
      <c r="U28" s="25">
        <v>14</v>
      </c>
      <c r="V28" s="26">
        <f>S28*100/V12</f>
        <v>1.3973333333333333</v>
      </c>
      <c r="W28" s="27">
        <f t="shared" si="3"/>
        <v>5.7251908396946565</v>
      </c>
      <c r="X28" s="28">
        <f t="shared" si="3"/>
        <v>93.33333333333333</v>
      </c>
    </row>
    <row r="32" spans="2:24" ht="26.25">
      <c r="B32" s="1"/>
      <c r="C32" s="57" t="s">
        <v>59</v>
      </c>
      <c r="G32" s="61" t="s">
        <v>1</v>
      </c>
      <c r="H32" s="62"/>
      <c r="I32" s="62"/>
      <c r="J32" s="62"/>
      <c r="K32" s="63"/>
      <c r="L32" s="64"/>
      <c r="M32" s="61" t="s">
        <v>2</v>
      </c>
      <c r="N32" s="62"/>
      <c r="O32" s="62"/>
      <c r="P32" s="62"/>
      <c r="Q32" s="63"/>
      <c r="R32" s="64"/>
      <c r="S32" s="61" t="s">
        <v>3</v>
      </c>
      <c r="T32" s="62"/>
      <c r="U32" s="62"/>
      <c r="V32" s="62"/>
      <c r="W32" s="63"/>
      <c r="X32" s="64"/>
    </row>
    <row r="33" spans="2:24" ht="26.25">
      <c r="B33" s="1"/>
      <c r="G33" s="2" t="s">
        <v>4</v>
      </c>
      <c r="H33" s="3"/>
      <c r="I33" s="3"/>
      <c r="J33" s="3">
        <v>150000</v>
      </c>
      <c r="K33" s="4"/>
      <c r="L33" s="6"/>
      <c r="M33" s="3" t="s">
        <v>4</v>
      </c>
      <c r="N33" s="3"/>
      <c r="O33" s="3"/>
      <c r="P33" s="3">
        <v>60000</v>
      </c>
      <c r="Q33" s="3"/>
      <c r="R33" s="6"/>
      <c r="S33" s="3" t="s">
        <v>4</v>
      </c>
      <c r="T33" s="3"/>
      <c r="U33" s="3"/>
      <c r="V33" s="3">
        <v>18750</v>
      </c>
      <c r="W33" s="4"/>
      <c r="X33" s="6"/>
    </row>
    <row r="34" spans="1:24" ht="12.75">
      <c r="A34" s="55" t="s">
        <v>5</v>
      </c>
      <c r="B34" s="8" t="s">
        <v>6</v>
      </c>
      <c r="C34" s="8" t="s">
        <v>7</v>
      </c>
      <c r="D34" s="9" t="s">
        <v>8</v>
      </c>
      <c r="E34" s="9" t="s">
        <v>9</v>
      </c>
      <c r="F34" s="9" t="s">
        <v>10</v>
      </c>
      <c r="G34" s="10" t="s">
        <v>11</v>
      </c>
      <c r="H34" s="10" t="s">
        <v>61</v>
      </c>
      <c r="I34" s="10" t="s">
        <v>12</v>
      </c>
      <c r="J34" s="11" t="s">
        <v>13</v>
      </c>
      <c r="K34" s="14" t="s">
        <v>14</v>
      </c>
      <c r="L34" s="13" t="s">
        <v>15</v>
      </c>
      <c r="M34" s="10" t="s">
        <v>11</v>
      </c>
      <c r="N34" s="10" t="s">
        <v>62</v>
      </c>
      <c r="O34" s="10" t="s">
        <v>12</v>
      </c>
      <c r="P34" s="11" t="s">
        <v>13</v>
      </c>
      <c r="Q34" s="14" t="s">
        <v>14</v>
      </c>
      <c r="R34" s="13" t="s">
        <v>15</v>
      </c>
      <c r="S34" s="10" t="s">
        <v>11</v>
      </c>
      <c r="T34" s="10" t="s">
        <v>62</v>
      </c>
      <c r="U34" s="10" t="s">
        <v>12</v>
      </c>
      <c r="V34" s="11" t="s">
        <v>13</v>
      </c>
      <c r="W34" s="14" t="s">
        <v>14</v>
      </c>
      <c r="X34" s="13" t="s">
        <v>15</v>
      </c>
    </row>
    <row r="35" spans="1:24" ht="12.75">
      <c r="A35" s="52">
        <v>1</v>
      </c>
      <c r="B35" s="35">
        <v>100</v>
      </c>
      <c r="C35" s="17" t="s">
        <v>32</v>
      </c>
      <c r="D35" s="17">
        <v>121612099</v>
      </c>
      <c r="E35" s="17">
        <v>354242</v>
      </c>
      <c r="F35" s="17">
        <v>1616554</v>
      </c>
      <c r="G35" s="58">
        <v>5013</v>
      </c>
      <c r="H35" s="56"/>
      <c r="I35" s="56"/>
      <c r="J35" s="36"/>
      <c r="K35" s="36"/>
      <c r="L35" s="36"/>
      <c r="M35" s="58">
        <v>2055</v>
      </c>
      <c r="N35" s="36"/>
      <c r="O35" s="36"/>
      <c r="P35" s="36"/>
      <c r="Q35" s="36"/>
      <c r="R35" s="36"/>
      <c r="S35" s="58">
        <v>641</v>
      </c>
      <c r="T35" s="36"/>
      <c r="U35" s="36"/>
      <c r="V35" s="36"/>
      <c r="W35" s="36"/>
      <c r="X35" s="39"/>
    </row>
    <row r="36" spans="1:24" ht="12.75">
      <c r="A36" s="53"/>
      <c r="B36" s="41"/>
      <c r="C36" s="17" t="s">
        <v>33</v>
      </c>
      <c r="D36" s="17">
        <v>121999251</v>
      </c>
      <c r="E36" s="17"/>
      <c r="F36" s="17">
        <v>45025</v>
      </c>
      <c r="G36" s="58">
        <v>132</v>
      </c>
      <c r="H36" s="56"/>
      <c r="I36" s="56"/>
      <c r="J36" s="44"/>
      <c r="K36" s="44"/>
      <c r="L36" s="44"/>
      <c r="M36" s="58">
        <v>59</v>
      </c>
      <c r="N36" s="42"/>
      <c r="O36" s="42"/>
      <c r="P36" s="44"/>
      <c r="Q36" s="44"/>
      <c r="R36" s="44"/>
      <c r="S36" s="58">
        <v>9</v>
      </c>
      <c r="T36" s="42"/>
      <c r="U36" s="42"/>
      <c r="V36" s="44"/>
      <c r="W36" s="44"/>
      <c r="X36" s="45"/>
    </row>
    <row r="37" spans="1:24" ht="12.75">
      <c r="A37" s="53"/>
      <c r="B37" s="41"/>
      <c r="C37" s="17" t="s">
        <v>34</v>
      </c>
      <c r="D37" s="17">
        <v>121582657</v>
      </c>
      <c r="E37" s="17"/>
      <c r="F37" s="17">
        <v>37473</v>
      </c>
      <c r="G37" s="58">
        <v>130</v>
      </c>
      <c r="H37" s="56"/>
      <c r="I37" s="56"/>
      <c r="J37" s="44"/>
      <c r="K37" s="48"/>
      <c r="L37" s="48"/>
      <c r="M37" s="58">
        <v>47</v>
      </c>
      <c r="N37" s="46"/>
      <c r="O37" s="46"/>
      <c r="P37" s="48"/>
      <c r="Q37" s="48"/>
      <c r="R37" s="48"/>
      <c r="S37" s="58">
        <v>20</v>
      </c>
      <c r="T37" s="46"/>
      <c r="U37" s="46"/>
      <c r="V37" s="48"/>
      <c r="W37" s="48"/>
      <c r="X37" s="49"/>
    </row>
    <row r="38" spans="1:24" ht="12.75">
      <c r="A38" s="54"/>
      <c r="B38" s="8"/>
      <c r="C38" s="17"/>
      <c r="D38" s="17"/>
      <c r="E38" s="17"/>
      <c r="F38" s="17">
        <f>F35+F36+F37</f>
        <v>1699052</v>
      </c>
      <c r="G38" s="18">
        <v>5275</v>
      </c>
      <c r="H38" s="18">
        <v>334</v>
      </c>
      <c r="I38" s="18">
        <v>334</v>
      </c>
      <c r="J38" s="19">
        <f>G38*100/J33</f>
        <v>3.5166666666666666</v>
      </c>
      <c r="K38" s="27">
        <f>H38*100/G38</f>
        <v>6.331753554502369</v>
      </c>
      <c r="L38" s="24">
        <f>I38*100/H38</f>
        <v>100</v>
      </c>
      <c r="M38" s="18">
        <v>2161</v>
      </c>
      <c r="N38" s="18">
        <v>195</v>
      </c>
      <c r="O38" s="25">
        <v>195</v>
      </c>
      <c r="P38" s="19">
        <f>M38*100/P33</f>
        <v>3.6016666666666666</v>
      </c>
      <c r="Q38" s="20">
        <f>N38*100/M38</f>
        <v>9.023600185099491</v>
      </c>
      <c r="R38" s="24">
        <f>O38*100/N38</f>
        <v>100</v>
      </c>
      <c r="S38" s="18">
        <v>670</v>
      </c>
      <c r="T38" s="25">
        <v>68</v>
      </c>
      <c r="U38" s="25">
        <v>68</v>
      </c>
      <c r="V38" s="19">
        <f>S38*100/V33</f>
        <v>3.5733333333333333</v>
      </c>
      <c r="W38" s="27">
        <f>T38*100/S38</f>
        <v>10.149253731343284</v>
      </c>
      <c r="X38" s="28">
        <f>U38*100/T38</f>
        <v>100</v>
      </c>
    </row>
    <row r="39" spans="1:24" ht="12.75">
      <c r="A39" s="15">
        <v>2</v>
      </c>
      <c r="B39" s="16">
        <v>100</v>
      </c>
      <c r="C39" s="17" t="s">
        <v>35</v>
      </c>
      <c r="D39" s="17">
        <v>11497621</v>
      </c>
      <c r="E39" s="17">
        <v>224325</v>
      </c>
      <c r="F39" s="17">
        <v>2178400</v>
      </c>
      <c r="G39" s="18">
        <v>6811</v>
      </c>
      <c r="H39" s="18">
        <v>5437</v>
      </c>
      <c r="I39" s="18">
        <v>5437</v>
      </c>
      <c r="J39" s="19">
        <f>G39*100/J33</f>
        <v>4.540666666666667</v>
      </c>
      <c r="K39" s="27">
        <f>H39*100/G39</f>
        <v>79.82675084422259</v>
      </c>
      <c r="L39" s="24">
        <f>I39*100/H39</f>
        <v>100</v>
      </c>
      <c r="M39" s="18">
        <v>2648</v>
      </c>
      <c r="N39" s="18">
        <v>2532</v>
      </c>
      <c r="O39" s="25">
        <v>2532</v>
      </c>
      <c r="P39" s="19">
        <f>M39*100/P33</f>
        <v>4.413333333333333</v>
      </c>
      <c r="Q39" s="20">
        <f>N39*100/M39</f>
        <v>95.61933534743203</v>
      </c>
      <c r="R39" s="24">
        <f>O39*100/N39</f>
        <v>100</v>
      </c>
      <c r="S39" s="18">
        <v>853</v>
      </c>
      <c r="T39" s="25">
        <v>833</v>
      </c>
      <c r="U39" s="25">
        <v>833</v>
      </c>
      <c r="V39" s="19">
        <f>S39*100/V33</f>
        <v>4.549333333333333</v>
      </c>
      <c r="W39" s="27">
        <f>T39*100/S39</f>
        <v>97.65533411488863</v>
      </c>
      <c r="X39" s="28">
        <f>U39*100/T39</f>
        <v>100</v>
      </c>
    </row>
    <row r="40" spans="1:24" ht="12.75">
      <c r="A40" s="52">
        <v>3</v>
      </c>
      <c r="B40" s="35">
        <v>100</v>
      </c>
      <c r="C40" s="17" t="s">
        <v>36</v>
      </c>
      <c r="D40" s="17">
        <v>116510843</v>
      </c>
      <c r="E40" s="17">
        <v>272622</v>
      </c>
      <c r="F40" s="17">
        <v>2438589</v>
      </c>
      <c r="G40" s="58">
        <v>7577</v>
      </c>
      <c r="H40" s="36"/>
      <c r="I40" s="36"/>
      <c r="J40" s="38"/>
      <c r="K40" s="36"/>
      <c r="L40" s="36"/>
      <c r="M40" s="58">
        <v>2989</v>
      </c>
      <c r="N40" s="36"/>
      <c r="O40" s="36"/>
      <c r="P40" s="38"/>
      <c r="Q40" s="36"/>
      <c r="R40" s="36"/>
      <c r="S40" s="58">
        <v>983</v>
      </c>
      <c r="T40" s="36"/>
      <c r="U40" s="36"/>
      <c r="V40" s="38"/>
      <c r="W40" s="36"/>
      <c r="X40" s="39"/>
    </row>
    <row r="41" spans="1:24" ht="12.75">
      <c r="A41" s="53"/>
      <c r="B41" s="41"/>
      <c r="C41" s="17" t="s">
        <v>37</v>
      </c>
      <c r="D41" s="17">
        <v>116326529</v>
      </c>
      <c r="E41" s="17"/>
      <c r="F41" s="17">
        <v>14041</v>
      </c>
      <c r="G41" s="58">
        <v>45</v>
      </c>
      <c r="H41" s="42"/>
      <c r="I41" s="42"/>
      <c r="J41" s="44"/>
      <c r="K41" s="44"/>
      <c r="L41" s="44"/>
      <c r="M41" s="58">
        <v>17</v>
      </c>
      <c r="N41" s="42"/>
      <c r="O41" s="42"/>
      <c r="P41" s="44"/>
      <c r="Q41" s="44"/>
      <c r="R41" s="44"/>
      <c r="S41" s="58">
        <v>2</v>
      </c>
      <c r="T41" s="42"/>
      <c r="U41" s="42"/>
      <c r="V41" s="44"/>
      <c r="W41" s="44"/>
      <c r="X41" s="45"/>
    </row>
    <row r="42" spans="1:24" ht="12.75">
      <c r="A42" s="53"/>
      <c r="B42" s="41"/>
      <c r="C42" s="17" t="s">
        <v>38</v>
      </c>
      <c r="D42" s="17">
        <v>116326540</v>
      </c>
      <c r="E42" s="17"/>
      <c r="F42" s="17">
        <v>9554</v>
      </c>
      <c r="G42" s="58">
        <v>33</v>
      </c>
      <c r="H42" s="42"/>
      <c r="I42" s="42"/>
      <c r="J42" s="44"/>
      <c r="K42" s="44"/>
      <c r="L42" s="44"/>
      <c r="M42" s="58">
        <v>9</v>
      </c>
      <c r="N42" s="42"/>
      <c r="O42" s="42"/>
      <c r="P42" s="44"/>
      <c r="Q42" s="44"/>
      <c r="R42" s="44"/>
      <c r="S42" s="58">
        <v>3</v>
      </c>
      <c r="T42" s="42"/>
      <c r="U42" s="42"/>
      <c r="V42" s="44"/>
      <c r="W42" s="44"/>
      <c r="X42" s="45"/>
    </row>
    <row r="43" spans="1:24" ht="12.75">
      <c r="A43" s="53"/>
      <c r="B43" s="41"/>
      <c r="C43" s="17" t="s">
        <v>39</v>
      </c>
      <c r="D43" s="17">
        <v>116326547</v>
      </c>
      <c r="E43" s="17"/>
      <c r="F43" s="17">
        <v>74750</v>
      </c>
      <c r="G43" s="58">
        <v>219</v>
      </c>
      <c r="H43" s="42"/>
      <c r="I43" s="42"/>
      <c r="J43" s="44"/>
      <c r="K43" s="44"/>
      <c r="L43" s="44"/>
      <c r="M43" s="58">
        <v>82</v>
      </c>
      <c r="N43" s="42"/>
      <c r="O43" s="42"/>
      <c r="P43" s="44"/>
      <c r="Q43" s="44"/>
      <c r="R43" s="44"/>
      <c r="S43" s="58">
        <v>27</v>
      </c>
      <c r="T43" s="42"/>
      <c r="U43" s="42"/>
      <c r="V43" s="44"/>
      <c r="W43" s="44"/>
      <c r="X43" s="45"/>
    </row>
    <row r="44" spans="1:24" ht="12.75">
      <c r="A44" s="53"/>
      <c r="B44" s="41"/>
      <c r="C44" s="17" t="s">
        <v>40</v>
      </c>
      <c r="D44" s="17">
        <v>116326609</v>
      </c>
      <c r="E44" s="17"/>
      <c r="F44" s="17">
        <v>47208</v>
      </c>
      <c r="G44" s="58">
        <v>154</v>
      </c>
      <c r="H44" s="42"/>
      <c r="I44" s="42"/>
      <c r="J44" s="44"/>
      <c r="K44" s="44"/>
      <c r="L44" s="44"/>
      <c r="M44" s="58">
        <v>81</v>
      </c>
      <c r="N44" s="42"/>
      <c r="O44" s="42"/>
      <c r="P44" s="44"/>
      <c r="Q44" s="44"/>
      <c r="R44" s="44"/>
      <c r="S44" s="58">
        <v>17</v>
      </c>
      <c r="T44" s="42"/>
      <c r="U44" s="42"/>
      <c r="V44" s="44"/>
      <c r="W44" s="44"/>
      <c r="X44" s="45"/>
    </row>
    <row r="45" spans="1:24" ht="12.75">
      <c r="A45" s="53"/>
      <c r="B45" s="41"/>
      <c r="C45" s="17" t="s">
        <v>41</v>
      </c>
      <c r="D45" s="17">
        <v>116326645</v>
      </c>
      <c r="E45" s="17"/>
      <c r="F45" s="17">
        <v>14206</v>
      </c>
      <c r="G45" s="58">
        <v>44</v>
      </c>
      <c r="H45" s="46"/>
      <c r="I45" s="46"/>
      <c r="J45" s="48"/>
      <c r="K45" s="48"/>
      <c r="L45" s="48"/>
      <c r="M45" s="58">
        <v>15</v>
      </c>
      <c r="N45" s="46"/>
      <c r="O45" s="46"/>
      <c r="P45" s="48"/>
      <c r="Q45" s="48"/>
      <c r="R45" s="48"/>
      <c r="S45" s="58">
        <v>6</v>
      </c>
      <c r="T45" s="46"/>
      <c r="U45" s="46"/>
      <c r="V45" s="48"/>
      <c r="W45" s="48"/>
      <c r="X45" s="49"/>
    </row>
    <row r="46" spans="1:24" ht="12.75">
      <c r="A46" s="54"/>
      <c r="B46" s="8"/>
      <c r="C46" s="17"/>
      <c r="D46" s="17"/>
      <c r="E46" s="17"/>
      <c r="F46" s="17">
        <f>F40+F41+F42+F43+F44+F45</f>
        <v>2598348</v>
      </c>
      <c r="G46" s="18">
        <v>8072</v>
      </c>
      <c r="H46" s="18">
        <v>1789</v>
      </c>
      <c r="I46" s="18">
        <v>1789</v>
      </c>
      <c r="J46" s="19">
        <f>G46*100/J33</f>
        <v>5.381333333333333</v>
      </c>
      <c r="K46" s="27">
        <f aca="true" t="shared" si="4" ref="K46:L49">H46*100/G46</f>
        <v>22.163032705649158</v>
      </c>
      <c r="L46" s="24">
        <f t="shared" si="4"/>
        <v>100</v>
      </c>
      <c r="M46" s="18">
        <v>3193</v>
      </c>
      <c r="N46" s="25">
        <v>1145</v>
      </c>
      <c r="O46" s="25">
        <v>1145</v>
      </c>
      <c r="P46" s="19">
        <f>M46*100/P33</f>
        <v>5.321666666666666</v>
      </c>
      <c r="Q46" s="20">
        <f aca="true" t="shared" si="5" ref="Q46:R49">N46*100/M46</f>
        <v>35.85969307860946</v>
      </c>
      <c r="R46" s="24">
        <f t="shared" si="5"/>
        <v>100</v>
      </c>
      <c r="S46" s="18">
        <v>1038</v>
      </c>
      <c r="T46" s="25">
        <v>456</v>
      </c>
      <c r="U46" s="34">
        <v>456</v>
      </c>
      <c r="V46" s="23">
        <f>S46*100/V33</f>
        <v>5.536</v>
      </c>
      <c r="W46" s="27">
        <f aca="true" t="shared" si="6" ref="W46:X49">T46*100/S46</f>
        <v>43.93063583815029</v>
      </c>
      <c r="X46" s="28">
        <f t="shared" si="6"/>
        <v>100</v>
      </c>
    </row>
    <row r="47" spans="1:24" ht="12.75">
      <c r="A47" s="15">
        <v>4</v>
      </c>
      <c r="B47" s="16">
        <v>100</v>
      </c>
      <c r="C47" s="17" t="s">
        <v>42</v>
      </c>
      <c r="D47" s="17">
        <v>24473558</v>
      </c>
      <c r="E47" s="17">
        <v>273063</v>
      </c>
      <c r="F47" s="17">
        <v>2694756</v>
      </c>
      <c r="G47" s="18">
        <v>8465</v>
      </c>
      <c r="H47" s="18">
        <v>6354</v>
      </c>
      <c r="I47" s="18">
        <v>6354</v>
      </c>
      <c r="J47" s="19">
        <f>G47*100/J33</f>
        <v>5.6433333333333335</v>
      </c>
      <c r="K47" s="27">
        <f t="shared" si="4"/>
        <v>75.06202008269344</v>
      </c>
      <c r="L47" s="24">
        <f t="shared" si="4"/>
        <v>100</v>
      </c>
      <c r="M47" s="18">
        <v>3356</v>
      </c>
      <c r="N47" s="25">
        <v>2966</v>
      </c>
      <c r="O47" s="25">
        <v>2965</v>
      </c>
      <c r="P47" s="19">
        <f>M47*100/P33</f>
        <v>5.593333333333334</v>
      </c>
      <c r="Q47" s="20">
        <f t="shared" si="5"/>
        <v>88.37902264600716</v>
      </c>
      <c r="R47" s="24">
        <f t="shared" si="5"/>
        <v>99.96628455832771</v>
      </c>
      <c r="S47" s="18">
        <v>1050</v>
      </c>
      <c r="T47" s="25">
        <v>1005</v>
      </c>
      <c r="U47" s="25">
        <v>1005</v>
      </c>
      <c r="V47" s="19">
        <f>S47*100/V33</f>
        <v>5.6</v>
      </c>
      <c r="W47" s="27">
        <f t="shared" si="6"/>
        <v>95.71428571428571</v>
      </c>
      <c r="X47" s="28">
        <f t="shared" si="6"/>
        <v>100</v>
      </c>
    </row>
    <row r="48" spans="1:24" ht="12.75">
      <c r="A48" s="15">
        <v>5</v>
      </c>
      <c r="B48" s="16">
        <v>100</v>
      </c>
      <c r="C48" s="17" t="s">
        <v>43</v>
      </c>
      <c r="D48" s="17">
        <v>30248031</v>
      </c>
      <c r="E48" s="17">
        <v>228410</v>
      </c>
      <c r="F48" s="17">
        <v>2812094</v>
      </c>
      <c r="G48" s="18">
        <v>8722</v>
      </c>
      <c r="H48" s="18">
        <v>5415</v>
      </c>
      <c r="I48" s="18">
        <v>5415</v>
      </c>
      <c r="J48" s="19">
        <f>G48*100/J33</f>
        <v>5.814666666666667</v>
      </c>
      <c r="K48" s="27">
        <f t="shared" si="4"/>
        <v>62.08438431552396</v>
      </c>
      <c r="L48" s="24">
        <f t="shared" si="4"/>
        <v>100</v>
      </c>
      <c r="M48" s="18">
        <v>3396</v>
      </c>
      <c r="N48" s="25">
        <v>2877</v>
      </c>
      <c r="O48" s="25">
        <v>2876</v>
      </c>
      <c r="P48" s="19">
        <f>M48*100/P33</f>
        <v>5.66</v>
      </c>
      <c r="Q48" s="20">
        <f t="shared" si="5"/>
        <v>84.7173144876325</v>
      </c>
      <c r="R48" s="24">
        <f t="shared" si="5"/>
        <v>99.96524157108098</v>
      </c>
      <c r="S48" s="18">
        <v>1049</v>
      </c>
      <c r="T48" s="25">
        <v>984</v>
      </c>
      <c r="U48" s="25">
        <v>984</v>
      </c>
      <c r="V48" s="19">
        <f>S48*100/V33</f>
        <v>5.594666666666667</v>
      </c>
      <c r="W48" s="27">
        <f t="shared" si="6"/>
        <v>93.80362249761677</v>
      </c>
      <c r="X48" s="28">
        <f t="shared" si="6"/>
        <v>100</v>
      </c>
    </row>
    <row r="49" spans="1:24" ht="12.75">
      <c r="A49" s="15">
        <v>6</v>
      </c>
      <c r="B49" s="16">
        <v>100</v>
      </c>
      <c r="C49" s="17" t="s">
        <v>44</v>
      </c>
      <c r="D49" s="17">
        <v>42521650</v>
      </c>
      <c r="E49" s="17">
        <v>264462</v>
      </c>
      <c r="F49" s="17">
        <v>3782950</v>
      </c>
      <c r="G49" s="18">
        <v>11766</v>
      </c>
      <c r="H49" s="18">
        <v>9512</v>
      </c>
      <c r="I49" s="18">
        <v>9509</v>
      </c>
      <c r="J49" s="19">
        <f>G49*100/J33</f>
        <v>7.844</v>
      </c>
      <c r="K49" s="27">
        <f t="shared" si="4"/>
        <v>80.8431072582016</v>
      </c>
      <c r="L49" s="24">
        <f t="shared" si="4"/>
        <v>99.96846089150547</v>
      </c>
      <c r="M49" s="18">
        <v>4672</v>
      </c>
      <c r="N49" s="25">
        <v>4494</v>
      </c>
      <c r="O49" s="25">
        <v>4493</v>
      </c>
      <c r="P49" s="19">
        <f>M49*100/P33</f>
        <v>7.786666666666667</v>
      </c>
      <c r="Q49" s="20">
        <f t="shared" si="5"/>
        <v>96.19006849315069</v>
      </c>
      <c r="R49" s="24">
        <f t="shared" si="5"/>
        <v>99.97774810858922</v>
      </c>
      <c r="S49" s="18">
        <v>1468</v>
      </c>
      <c r="T49" s="25">
        <v>1454</v>
      </c>
      <c r="U49" s="25">
        <v>1454</v>
      </c>
      <c r="V49" s="19">
        <f>S49*100/V33</f>
        <v>7.8293333333333335</v>
      </c>
      <c r="W49" s="27">
        <f t="shared" si="6"/>
        <v>99.04632152588556</v>
      </c>
      <c r="X49" s="28">
        <f t="shared" si="6"/>
        <v>100</v>
      </c>
    </row>
    <row r="50" spans="1:24" ht="12.75">
      <c r="A50" s="52">
        <v>7</v>
      </c>
      <c r="B50" s="35">
        <v>100</v>
      </c>
      <c r="C50" s="17" t="s">
        <v>45</v>
      </c>
      <c r="D50" s="17">
        <v>15893298</v>
      </c>
      <c r="E50" s="17">
        <v>272562</v>
      </c>
      <c r="F50" s="17">
        <v>3940880</v>
      </c>
      <c r="G50" s="58">
        <v>12294</v>
      </c>
      <c r="H50" s="36"/>
      <c r="I50" s="36"/>
      <c r="J50" s="38"/>
      <c r="K50" s="36"/>
      <c r="L50" s="36"/>
      <c r="M50" s="58">
        <v>4916</v>
      </c>
      <c r="N50" s="36"/>
      <c r="O50" s="36"/>
      <c r="P50" s="38"/>
      <c r="Q50" s="36"/>
      <c r="R50" s="36"/>
      <c r="S50" s="58">
        <v>1513</v>
      </c>
      <c r="T50" s="36"/>
      <c r="U50" s="36"/>
      <c r="V50" s="38"/>
      <c r="W50" s="36"/>
      <c r="X50" s="39"/>
    </row>
    <row r="51" spans="1:24" ht="12.75">
      <c r="A51" s="53"/>
      <c r="B51" s="41"/>
      <c r="C51" s="17" t="s">
        <v>46</v>
      </c>
      <c r="D51" s="17">
        <v>15004705</v>
      </c>
      <c r="E51" s="17"/>
      <c r="F51" s="17">
        <v>192000</v>
      </c>
      <c r="G51" s="58">
        <v>600</v>
      </c>
      <c r="H51" s="46"/>
      <c r="I51" s="46"/>
      <c r="J51" s="48"/>
      <c r="K51" s="48"/>
      <c r="L51" s="48"/>
      <c r="M51" s="58">
        <v>218</v>
      </c>
      <c r="N51" s="46"/>
      <c r="O51" s="46"/>
      <c r="P51" s="48"/>
      <c r="Q51" s="48"/>
      <c r="R51" s="48"/>
      <c r="S51" s="58">
        <v>78</v>
      </c>
      <c r="T51" s="46"/>
      <c r="U51" s="46"/>
      <c r="V51" s="48"/>
      <c r="W51" s="48"/>
      <c r="X51" s="49"/>
    </row>
    <row r="52" spans="1:24" ht="12.75">
      <c r="A52" s="54"/>
      <c r="B52" s="8"/>
      <c r="C52" s="17"/>
      <c r="D52" s="17"/>
      <c r="E52" s="17"/>
      <c r="F52" s="17">
        <f>F50+F51</f>
        <v>4132880</v>
      </c>
      <c r="G52" s="18">
        <v>12894</v>
      </c>
      <c r="H52" s="18">
        <v>9841</v>
      </c>
      <c r="I52" s="18">
        <v>9839</v>
      </c>
      <c r="J52" s="19">
        <f>G52*100/J33</f>
        <v>8.596</v>
      </c>
      <c r="K52" s="27">
        <f>H52*100/G52</f>
        <v>76.32232045912828</v>
      </c>
      <c r="L52" s="24">
        <f>I52*100/H52</f>
        <v>99.97967686210751</v>
      </c>
      <c r="M52" s="18">
        <v>5134</v>
      </c>
      <c r="N52" s="25">
        <v>4688</v>
      </c>
      <c r="O52" s="25">
        <v>4687</v>
      </c>
      <c r="P52" s="19">
        <f>M52*100/P33</f>
        <v>8.556666666666667</v>
      </c>
      <c r="Q52" s="20">
        <f>N52*100/M52</f>
        <v>91.3128165173354</v>
      </c>
      <c r="R52" s="24">
        <f>O52*100/N52</f>
        <v>99.97866894197952</v>
      </c>
      <c r="S52" s="18">
        <v>1591</v>
      </c>
      <c r="T52" s="25">
        <v>1529</v>
      </c>
      <c r="U52" s="25">
        <v>1529</v>
      </c>
      <c r="V52" s="19">
        <f>S52*100/V33</f>
        <v>8.485333333333333</v>
      </c>
      <c r="W52" s="27">
        <f>T52*100/S52</f>
        <v>96.10307982401005</v>
      </c>
      <c r="X52" s="28">
        <f>U52*100/T52</f>
        <v>100</v>
      </c>
    </row>
    <row r="53" spans="1:24" ht="12.75">
      <c r="A53" s="52">
        <v>8</v>
      </c>
      <c r="B53" s="35">
        <v>100</v>
      </c>
      <c r="C53" s="17" t="s">
        <v>47</v>
      </c>
      <c r="D53" s="17">
        <v>159184118</v>
      </c>
      <c r="E53" s="17">
        <v>176299</v>
      </c>
      <c r="F53" s="17">
        <v>2841580</v>
      </c>
      <c r="G53" s="58">
        <v>8795</v>
      </c>
      <c r="H53" s="36"/>
      <c r="I53" s="36"/>
      <c r="J53" s="38"/>
      <c r="K53" s="36"/>
      <c r="L53" s="36"/>
      <c r="M53" s="58">
        <v>3558</v>
      </c>
      <c r="N53" s="36"/>
      <c r="O53" s="36"/>
      <c r="P53" s="38"/>
      <c r="Q53" s="36"/>
      <c r="R53" s="36"/>
      <c r="S53" s="58">
        <v>1075</v>
      </c>
      <c r="T53" s="36"/>
      <c r="U53" s="36"/>
      <c r="V53" s="38"/>
      <c r="W53" s="36"/>
      <c r="X53" s="39"/>
    </row>
    <row r="54" spans="1:24" ht="12.75">
      <c r="A54" s="53"/>
      <c r="B54" s="41"/>
      <c r="C54" s="17" t="s">
        <v>48</v>
      </c>
      <c r="D54" s="17">
        <v>159185562</v>
      </c>
      <c r="E54" s="17"/>
      <c r="F54" s="50">
        <v>2075577</v>
      </c>
      <c r="G54" s="58">
        <v>6463</v>
      </c>
      <c r="H54" s="42"/>
      <c r="I54" s="42"/>
      <c r="J54" s="44"/>
      <c r="K54" s="44"/>
      <c r="L54" s="44"/>
      <c r="M54" s="58">
        <v>2528</v>
      </c>
      <c r="N54" s="42"/>
      <c r="O54" s="42"/>
      <c r="P54" s="44"/>
      <c r="Q54" s="44"/>
      <c r="R54" s="44"/>
      <c r="S54" s="58">
        <v>770</v>
      </c>
      <c r="T54" s="42"/>
      <c r="U54" s="42"/>
      <c r="V54" s="44"/>
      <c r="W54" s="44"/>
      <c r="X54" s="45"/>
    </row>
    <row r="55" spans="1:24" ht="12.75">
      <c r="A55" s="53"/>
      <c r="B55" s="41"/>
      <c r="C55" s="17" t="s">
        <v>49</v>
      </c>
      <c r="D55" s="17">
        <v>159186452</v>
      </c>
      <c r="E55" s="17"/>
      <c r="F55" s="17">
        <v>542868</v>
      </c>
      <c r="G55" s="58">
        <v>1631</v>
      </c>
      <c r="H55" s="42"/>
      <c r="I55" s="42"/>
      <c r="J55" s="44"/>
      <c r="K55" s="44"/>
      <c r="L55" s="44"/>
      <c r="M55" s="58">
        <v>675</v>
      </c>
      <c r="N55" s="42"/>
      <c r="O55" s="42"/>
      <c r="P55" s="44"/>
      <c r="Q55" s="44"/>
      <c r="R55" s="44"/>
      <c r="S55" s="58">
        <v>191</v>
      </c>
      <c r="T55" s="42"/>
      <c r="U55" s="42"/>
      <c r="V55" s="44"/>
      <c r="W55" s="44"/>
      <c r="X55" s="45"/>
    </row>
    <row r="56" spans="1:24" ht="12.75">
      <c r="A56" s="53"/>
      <c r="B56" s="41"/>
      <c r="C56" s="17" t="s">
        <v>50</v>
      </c>
      <c r="D56" s="17">
        <v>159161952</v>
      </c>
      <c r="E56" s="17"/>
      <c r="F56" s="17">
        <v>214233</v>
      </c>
      <c r="G56" s="58">
        <v>644</v>
      </c>
      <c r="H56" s="46"/>
      <c r="I56" s="46"/>
      <c r="J56" s="48"/>
      <c r="K56" s="48"/>
      <c r="L56" s="48"/>
      <c r="M56" s="58">
        <v>263</v>
      </c>
      <c r="N56" s="46"/>
      <c r="O56" s="46"/>
      <c r="P56" s="48"/>
      <c r="Q56" s="48"/>
      <c r="R56" s="48"/>
      <c r="S56" s="58">
        <v>84</v>
      </c>
      <c r="T56" s="46"/>
      <c r="U56" s="46"/>
      <c r="V56" s="48"/>
      <c r="W56" s="48"/>
      <c r="X56" s="49"/>
    </row>
    <row r="57" spans="1:24" ht="12.75">
      <c r="A57" s="54"/>
      <c r="B57" s="8"/>
      <c r="C57" s="17"/>
      <c r="D57" s="17"/>
      <c r="E57" s="17"/>
      <c r="F57" s="17">
        <f>F53+F54+F55+F56</f>
        <v>5674258</v>
      </c>
      <c r="G57" s="18">
        <v>17533</v>
      </c>
      <c r="H57" s="18">
        <v>11345</v>
      </c>
      <c r="I57" s="18">
        <v>11343</v>
      </c>
      <c r="J57" s="19">
        <f>G57*100/J33</f>
        <v>11.688666666666666</v>
      </c>
      <c r="K57" s="27">
        <f>H57*100/G57</f>
        <v>64.70655335652769</v>
      </c>
      <c r="L57" s="24">
        <f>I57*100/H57</f>
        <v>99.98237108858528</v>
      </c>
      <c r="M57" s="18">
        <v>7026</v>
      </c>
      <c r="N57" s="25">
        <v>5984</v>
      </c>
      <c r="O57" s="25">
        <v>5984</v>
      </c>
      <c r="P57" s="19">
        <f>M57*100/P33</f>
        <v>11.71</v>
      </c>
      <c r="Q57" s="20">
        <f>N57*100/M57</f>
        <v>85.1693709080558</v>
      </c>
      <c r="R57" s="24">
        <f>O57*100/N57</f>
        <v>100</v>
      </c>
      <c r="S57" s="18">
        <v>2120</v>
      </c>
      <c r="T57" s="25">
        <v>1979</v>
      </c>
      <c r="U57" s="25">
        <v>1979</v>
      </c>
      <c r="V57" s="19">
        <f>S57*100/V33</f>
        <v>11.306666666666667</v>
      </c>
      <c r="W57" s="27">
        <f>T57*100/S57</f>
        <v>93.34905660377359</v>
      </c>
      <c r="X57" s="28">
        <f>U57*100/T57</f>
        <v>100</v>
      </c>
    </row>
    <row r="58" spans="1:24" ht="12.75">
      <c r="A58" s="52">
        <v>9</v>
      </c>
      <c r="B58" s="35">
        <v>100</v>
      </c>
      <c r="C58" s="17" t="s">
        <v>51</v>
      </c>
      <c r="D58" s="17">
        <v>75906225</v>
      </c>
      <c r="E58" s="17">
        <v>240292</v>
      </c>
      <c r="F58" s="17">
        <v>6365727</v>
      </c>
      <c r="G58" s="58">
        <v>19863</v>
      </c>
      <c r="H58" s="36"/>
      <c r="I58" s="36"/>
      <c r="J58" s="38"/>
      <c r="K58" s="36"/>
      <c r="L58" s="36"/>
      <c r="M58" s="58">
        <v>8034</v>
      </c>
      <c r="N58" s="36"/>
      <c r="O58" s="36"/>
      <c r="P58" s="38"/>
      <c r="Q58" s="36"/>
      <c r="R58" s="36"/>
      <c r="S58" s="58">
        <v>2450</v>
      </c>
      <c r="T58" s="36"/>
      <c r="U58" s="36"/>
      <c r="V58" s="38"/>
      <c r="W58" s="36"/>
      <c r="X58" s="39"/>
    </row>
    <row r="59" spans="1:24" ht="12.75">
      <c r="A59" s="53"/>
      <c r="B59" s="41"/>
      <c r="C59" s="17" t="s">
        <v>52</v>
      </c>
      <c r="D59" s="17">
        <v>75812284</v>
      </c>
      <c r="E59" s="17"/>
      <c r="F59" s="17">
        <v>366354</v>
      </c>
      <c r="G59" s="58">
        <v>1115</v>
      </c>
      <c r="H59" s="42"/>
      <c r="I59" s="42"/>
      <c r="J59" s="44"/>
      <c r="K59" s="44"/>
      <c r="L59" s="44"/>
      <c r="M59" s="58">
        <v>454</v>
      </c>
      <c r="N59" s="42"/>
      <c r="O59" s="42"/>
      <c r="P59" s="44"/>
      <c r="Q59" s="44"/>
      <c r="R59" s="44"/>
      <c r="S59" s="58">
        <v>148</v>
      </c>
      <c r="T59" s="42"/>
      <c r="U59" s="42"/>
      <c r="V59" s="44"/>
      <c r="W59" s="44"/>
      <c r="X59" s="45"/>
    </row>
    <row r="60" spans="1:24" ht="12.75">
      <c r="A60" s="53"/>
      <c r="B60" s="41"/>
      <c r="C60" s="17" t="s">
        <v>53</v>
      </c>
      <c r="D60" s="17">
        <v>75812629</v>
      </c>
      <c r="E60" s="17"/>
      <c r="F60" s="17">
        <v>35762</v>
      </c>
      <c r="G60" s="58">
        <v>109</v>
      </c>
      <c r="H60" s="42"/>
      <c r="I60" s="42"/>
      <c r="J60" s="44"/>
      <c r="K60" s="44"/>
      <c r="L60" s="44"/>
      <c r="M60" s="58">
        <v>53</v>
      </c>
      <c r="N60" s="42"/>
      <c r="O60" s="42"/>
      <c r="P60" s="44"/>
      <c r="Q60" s="44"/>
      <c r="R60" s="44"/>
      <c r="S60" s="58">
        <v>14</v>
      </c>
      <c r="T60" s="42"/>
      <c r="U60" s="42"/>
      <c r="V60" s="44"/>
      <c r="W60" s="44"/>
      <c r="X60" s="45"/>
    </row>
    <row r="61" spans="1:24" ht="12.75">
      <c r="A61" s="53"/>
      <c r="B61" s="41"/>
      <c r="C61" s="17" t="s">
        <v>54</v>
      </c>
      <c r="D61" s="17">
        <v>75812661</v>
      </c>
      <c r="E61" s="17"/>
      <c r="F61" s="17">
        <v>300758</v>
      </c>
      <c r="G61" s="58">
        <v>929</v>
      </c>
      <c r="H61" s="46"/>
      <c r="I61" s="46"/>
      <c r="J61" s="48"/>
      <c r="K61" s="48"/>
      <c r="L61" s="48"/>
      <c r="M61" s="58">
        <v>379</v>
      </c>
      <c r="N61" s="46"/>
      <c r="O61" s="46"/>
      <c r="P61" s="48"/>
      <c r="Q61" s="48"/>
      <c r="R61" s="48"/>
      <c r="S61" s="58">
        <v>129</v>
      </c>
      <c r="T61" s="46"/>
      <c r="U61" s="46"/>
      <c r="V61" s="48"/>
      <c r="W61" s="48"/>
      <c r="X61" s="49"/>
    </row>
    <row r="62" spans="1:24" ht="12.75">
      <c r="A62" s="54"/>
      <c r="B62" s="8"/>
      <c r="C62" s="17"/>
      <c r="D62" s="17"/>
      <c r="E62" s="17"/>
      <c r="F62" s="17">
        <f>F58+F59+F60+F61</f>
        <v>7068601</v>
      </c>
      <c r="G62" s="18">
        <v>22016</v>
      </c>
      <c r="H62" s="18">
        <v>9552</v>
      </c>
      <c r="I62" s="18">
        <v>9552</v>
      </c>
      <c r="J62" s="19">
        <f>G62*100/J33</f>
        <v>14.677333333333333</v>
      </c>
      <c r="K62" s="27">
        <f>H62*100/G62</f>
        <v>43.38662790697674</v>
      </c>
      <c r="L62" s="24">
        <f>I62*100/H62</f>
        <v>100</v>
      </c>
      <c r="M62" s="18">
        <v>8920</v>
      </c>
      <c r="N62" s="25">
        <v>5438</v>
      </c>
      <c r="O62" s="25">
        <v>5437</v>
      </c>
      <c r="P62" s="19">
        <f>M62*100/P33</f>
        <v>14.866666666666667</v>
      </c>
      <c r="Q62" s="20">
        <f>N62*100/M62</f>
        <v>60.964125560538115</v>
      </c>
      <c r="R62" s="24">
        <f>O62*100/N62</f>
        <v>99.98161088635528</v>
      </c>
      <c r="S62" s="18">
        <v>2741</v>
      </c>
      <c r="T62" s="25">
        <v>2164</v>
      </c>
      <c r="U62" s="25">
        <v>2164</v>
      </c>
      <c r="V62" s="19">
        <f>S62*100/V33</f>
        <v>14.618666666666666</v>
      </c>
      <c r="W62" s="27">
        <f>T62*100/S62</f>
        <v>78.94928858080992</v>
      </c>
      <c r="X62" s="28">
        <f>U62*100/T62</f>
        <v>100</v>
      </c>
    </row>
    <row r="63" spans="1:24" ht="12.75">
      <c r="A63" s="15">
        <v>10</v>
      </c>
      <c r="B63" s="16">
        <v>100</v>
      </c>
      <c r="C63" s="17" t="s">
        <v>55</v>
      </c>
      <c r="D63" s="17">
        <v>152983466</v>
      </c>
      <c r="E63" s="17">
        <v>381754</v>
      </c>
      <c r="F63" s="17">
        <v>6588339</v>
      </c>
      <c r="G63" s="18">
        <v>20471</v>
      </c>
      <c r="H63" s="18">
        <v>6533</v>
      </c>
      <c r="I63" s="18">
        <v>6532</v>
      </c>
      <c r="J63" s="19">
        <f>G63*100/J33</f>
        <v>13.647333333333334</v>
      </c>
      <c r="K63" s="27">
        <f>H63*100/G63</f>
        <v>31.913438522788336</v>
      </c>
      <c r="L63" s="24">
        <f>I63*100/H63</f>
        <v>99.98469309658655</v>
      </c>
      <c r="M63" s="18">
        <v>8172</v>
      </c>
      <c r="N63" s="25">
        <v>4043</v>
      </c>
      <c r="O63" s="25">
        <v>4043</v>
      </c>
      <c r="P63" s="19">
        <f>M63*100/P33</f>
        <v>13.62</v>
      </c>
      <c r="Q63" s="20">
        <f>N63*100/M63</f>
        <v>49.473813020068526</v>
      </c>
      <c r="R63" s="24">
        <f>O63*100/N63</f>
        <v>100</v>
      </c>
      <c r="S63" s="18">
        <v>2625</v>
      </c>
      <c r="T63" s="25">
        <v>1670</v>
      </c>
      <c r="U63" s="25">
        <v>1670</v>
      </c>
      <c r="V63" s="19">
        <f>S63*100/V33</f>
        <v>14</v>
      </c>
      <c r="W63" s="27">
        <f>T63*100/S63</f>
        <v>63.61904761904762</v>
      </c>
      <c r="X63" s="28">
        <f>U63*100/T63</f>
        <v>100</v>
      </c>
    </row>
    <row r="64" spans="1:24" ht="12.75">
      <c r="A64" s="52">
        <v>11</v>
      </c>
      <c r="B64" s="35">
        <v>100</v>
      </c>
      <c r="C64" s="17" t="s">
        <v>56</v>
      </c>
      <c r="D64" s="17">
        <v>32141095</v>
      </c>
      <c r="E64" s="17">
        <v>100226</v>
      </c>
      <c r="F64" s="17">
        <v>8667507</v>
      </c>
      <c r="G64" s="58">
        <v>26799</v>
      </c>
      <c r="H64" s="36"/>
      <c r="I64" s="36"/>
      <c r="J64" s="38"/>
      <c r="K64" s="36"/>
      <c r="L64" s="36"/>
      <c r="M64" s="58">
        <v>10852</v>
      </c>
      <c r="N64" s="36"/>
      <c r="O64" s="36"/>
      <c r="P64" s="38"/>
      <c r="Q64" s="36"/>
      <c r="R64" s="36"/>
      <c r="S64" s="58">
        <v>3367</v>
      </c>
      <c r="T64" s="36"/>
      <c r="U64" s="36"/>
      <c r="V64" s="38"/>
      <c r="W64" s="36"/>
      <c r="X64" s="39"/>
    </row>
    <row r="65" spans="1:24" ht="12.75">
      <c r="A65" s="53"/>
      <c r="B65" s="41"/>
      <c r="C65" s="17" t="s">
        <v>57</v>
      </c>
      <c r="D65" s="17">
        <v>21233999</v>
      </c>
      <c r="E65" s="17"/>
      <c r="F65" s="17">
        <v>356023</v>
      </c>
      <c r="G65" s="58">
        <v>1069</v>
      </c>
      <c r="H65" s="42"/>
      <c r="I65" s="42"/>
      <c r="J65" s="44"/>
      <c r="K65" s="44"/>
      <c r="L65" s="44"/>
      <c r="M65" s="58">
        <v>430</v>
      </c>
      <c r="N65" s="42"/>
      <c r="O65" s="42"/>
      <c r="P65" s="44"/>
      <c r="Q65" s="44"/>
      <c r="R65" s="44"/>
      <c r="S65" s="58">
        <v>167</v>
      </c>
      <c r="T65" s="42"/>
      <c r="U65" s="42"/>
      <c r="V65" s="44"/>
      <c r="W65" s="44"/>
      <c r="X65" s="45"/>
    </row>
    <row r="66" spans="1:24" ht="12.75">
      <c r="A66" s="53"/>
      <c r="B66" s="41"/>
      <c r="C66" s="17" t="s">
        <v>58</v>
      </c>
      <c r="D66" s="17">
        <v>21233964</v>
      </c>
      <c r="E66" s="17"/>
      <c r="F66" s="17">
        <v>31317</v>
      </c>
      <c r="G66" s="58">
        <v>107</v>
      </c>
      <c r="H66" s="46"/>
      <c r="I66" s="46"/>
      <c r="J66" s="48"/>
      <c r="K66" s="48"/>
      <c r="L66" s="48"/>
      <c r="M66" s="58">
        <v>40</v>
      </c>
      <c r="N66" s="46"/>
      <c r="O66" s="46"/>
      <c r="P66" s="48"/>
      <c r="Q66" s="48"/>
      <c r="R66" s="48"/>
      <c r="S66" s="58">
        <v>11</v>
      </c>
      <c r="T66" s="46"/>
      <c r="U66" s="46"/>
      <c r="V66" s="48"/>
      <c r="W66" s="48"/>
      <c r="X66" s="49"/>
    </row>
    <row r="67" spans="1:24" ht="12.75">
      <c r="A67" s="54"/>
      <c r="B67" s="8"/>
      <c r="C67" s="17"/>
      <c r="D67" s="17"/>
      <c r="E67" s="17"/>
      <c r="F67" s="17">
        <f>F64+F65+F66</f>
        <v>9054847</v>
      </c>
      <c r="G67" s="25">
        <v>27975</v>
      </c>
      <c r="H67" s="18">
        <v>18335</v>
      </c>
      <c r="I67" s="18">
        <v>18327</v>
      </c>
      <c r="J67" s="19">
        <f>G67*100/J33</f>
        <v>18.65</v>
      </c>
      <c r="K67" s="27">
        <f>H67*100/G67</f>
        <v>65.54066130473637</v>
      </c>
      <c r="L67" s="24">
        <f>I67*100/H67</f>
        <v>99.95636760294519</v>
      </c>
      <c r="M67" s="18">
        <v>11322</v>
      </c>
      <c r="N67" s="18">
        <v>9546</v>
      </c>
      <c r="O67" s="18">
        <v>9542</v>
      </c>
      <c r="P67" s="19">
        <f>M67*100/P33</f>
        <v>18.87</v>
      </c>
      <c r="Q67" s="20">
        <f>N67*100/M67</f>
        <v>84.31372549019608</v>
      </c>
      <c r="R67" s="24">
        <f>O67*100/N67</f>
        <v>99.95809763251624</v>
      </c>
      <c r="S67" s="18">
        <v>3545</v>
      </c>
      <c r="T67" s="25">
        <v>3362</v>
      </c>
      <c r="U67" s="25">
        <v>3362</v>
      </c>
      <c r="V67" s="19">
        <f>S67*100/V33</f>
        <v>18.906666666666666</v>
      </c>
      <c r="W67" s="27">
        <f>T67*100/S67</f>
        <v>94.83779971791255</v>
      </c>
      <c r="X67" s="28">
        <f>U67*100/T67</f>
        <v>100</v>
      </c>
    </row>
  </sheetData>
  <mergeCells count="10">
    <mergeCell ref="B4:C4"/>
    <mergeCell ref="G11:L11"/>
    <mergeCell ref="M11:R11"/>
    <mergeCell ref="S11:X11"/>
    <mergeCell ref="G3:L3"/>
    <mergeCell ref="M3:R3"/>
    <mergeCell ref="S3:X3"/>
    <mergeCell ref="G32:L32"/>
    <mergeCell ref="M32:R32"/>
    <mergeCell ref="S32:X32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 Tuebingen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Richter</dc:creator>
  <cp:keywords/>
  <dc:description/>
  <cp:lastModifiedBy>Daniel Richter</cp:lastModifiedBy>
  <cp:lastPrinted>2008-08-07T12:10:53Z</cp:lastPrinted>
  <dcterms:created xsi:type="dcterms:W3CDTF">2008-08-07T12:02:36Z</dcterms:created>
  <dcterms:modified xsi:type="dcterms:W3CDTF">2008-08-11T11:33:42Z</dcterms:modified>
  <cp:category/>
  <cp:version/>
  <cp:contentType/>
  <cp:contentStatus/>
</cp:coreProperties>
</file>