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30" windowWidth="18480" windowHeight="6120" activeTab="0"/>
  </bookViews>
  <sheets>
    <sheet name="Summary" sheetId="1" r:id="rId1"/>
    <sheet name="Sheet1" sheetId="2" r:id="rId2"/>
    <sheet name="exons" sheetId="3" r:id="rId3"/>
    <sheet name="introns" sheetId="4" r:id="rId4"/>
  </sheets>
  <definedNames>
    <definedName name="_xlnm._FilterDatabase" localSheetId="1" hidden="1">'Sheet1'!$A$1:$G$233</definedName>
  </definedNames>
  <calcPr fullCalcOnLoad="1"/>
</workbook>
</file>

<file path=xl/sharedStrings.xml><?xml version="1.0" encoding="utf-8"?>
<sst xmlns="http://schemas.openxmlformats.org/spreadsheetml/2006/main" count="415" uniqueCount="126">
  <si>
    <t>chr2:45785693..46328779</t>
  </si>
  <si>
    <t>PRKCE</t>
  </si>
  <si>
    <t>chr7:31600486..31889231</t>
  </si>
  <si>
    <t>PDE1C</t>
  </si>
  <si>
    <t>chr10:12426588..12913737</t>
  </si>
  <si>
    <t xml:space="preserve">chr12:20408485..20727646 </t>
  </si>
  <si>
    <t>PDE3A</t>
  </si>
  <si>
    <t>chr16:80365430..80551399</t>
  </si>
  <si>
    <t>chr16:23749822..24141063</t>
  </si>
  <si>
    <t>PLCG2</t>
  </si>
  <si>
    <t>PRKCB1</t>
  </si>
  <si>
    <t>chr17:61724387..62239324</t>
  </si>
  <si>
    <t xml:space="preserve">chr20:8056295..8815547 </t>
  </si>
  <si>
    <t>PLCB1</t>
  </si>
  <si>
    <t>PRKCA</t>
  </si>
  <si>
    <t>CAMK1D</t>
  </si>
  <si>
    <t>Exon 1</t>
  </si>
  <si>
    <t>Exon 2</t>
  </si>
  <si>
    <t>Exon 3</t>
  </si>
  <si>
    <t>Exon 4</t>
  </si>
  <si>
    <t>Exon 5</t>
  </si>
  <si>
    <t>Exon 6</t>
  </si>
  <si>
    <t>Exon 7</t>
  </si>
  <si>
    <t>Exon 8</t>
  </si>
  <si>
    <t>Exon 9</t>
  </si>
  <si>
    <t>Exon 10</t>
  </si>
  <si>
    <t>Exon 11</t>
  </si>
  <si>
    <t>Exon 12</t>
  </si>
  <si>
    <t>Exon 13</t>
  </si>
  <si>
    <t>Exon 14</t>
  </si>
  <si>
    <t>Exon 15</t>
  </si>
  <si>
    <t>Exon 16</t>
  </si>
  <si>
    <t>Exon 17</t>
  </si>
  <si>
    <t>Exon 18</t>
  </si>
  <si>
    <t>Exon 19</t>
  </si>
  <si>
    <t>Exon 20</t>
  </si>
  <si>
    <t>Exon 21</t>
  </si>
  <si>
    <t>Exon 22</t>
  </si>
  <si>
    <t>Exon 23</t>
  </si>
  <si>
    <t>Exon 24</t>
  </si>
  <si>
    <t>Exon 25</t>
  </si>
  <si>
    <t>Exon 26</t>
  </si>
  <si>
    <t>Exon 27</t>
  </si>
  <si>
    <t>Exon 28</t>
  </si>
  <si>
    <t>Exon 29</t>
  </si>
  <si>
    <t>Exon 30</t>
  </si>
  <si>
    <t>Exon 31</t>
  </si>
  <si>
    <t>Exon 32</t>
  </si>
  <si>
    <t>Exon 33</t>
  </si>
  <si>
    <t>chr5:7444344..7885194</t>
  </si>
  <si>
    <t>chr9:87337309..87555102</t>
  </si>
  <si>
    <t>chr9:36826530..37029476</t>
  </si>
  <si>
    <t>ADCY2</t>
  </si>
  <si>
    <t>DAPK1</t>
  </si>
  <si>
    <t>PAX5</t>
  </si>
  <si>
    <t>36828531-36830633</t>
  </si>
  <si>
    <t>start</t>
  </si>
  <si>
    <t>end</t>
  </si>
  <si>
    <t>intron</t>
  </si>
  <si>
    <t>exon</t>
  </si>
  <si>
    <t>geneID</t>
  </si>
  <si>
    <t>chromo location</t>
  </si>
  <si>
    <t>start_new</t>
  </si>
  <si>
    <t>end_new</t>
  </si>
  <si>
    <t>exon_new</t>
  </si>
  <si>
    <t>intron_new</t>
  </si>
  <si>
    <t>Save 94 tSNPs</t>
  </si>
  <si>
    <t>No saving</t>
  </si>
  <si>
    <t>Save 66 tSNPs</t>
  </si>
  <si>
    <t>Save 9 tSNPs</t>
  </si>
  <si>
    <t>Save 74 tSNPs</t>
  </si>
  <si>
    <t>Save 12 tSNPs</t>
  </si>
  <si>
    <t>Save 46 tSNPs</t>
  </si>
  <si>
    <t>save 2 SNPs</t>
  </si>
  <si>
    <t>redo</t>
  </si>
  <si>
    <t>Not_In_Final</t>
  </si>
  <si>
    <t>chr2:45785694..45796238</t>
  </si>
  <si>
    <t>chr10:12426589..12436915</t>
  </si>
  <si>
    <t>chr10:12630230..12640361</t>
  </si>
  <si>
    <t>chr10:12743741..12753815</t>
  </si>
  <si>
    <t>chr10:12837953..12913737</t>
  </si>
  <si>
    <t>chr12:20408486..20419445</t>
  </si>
  <si>
    <t>chr12:20595861..20605911</t>
  </si>
  <si>
    <t>chr12:20652644..20727646</t>
  </si>
  <si>
    <t>chr17:61724388..61737707</t>
  </si>
  <si>
    <t>chr17:61917781..61927863</t>
  </si>
  <si>
    <t>chr17:62062935..62239324</t>
  </si>
  <si>
    <t>chr20:8056296..8084018</t>
  </si>
  <si>
    <t>chr20:8295029..8300097</t>
  </si>
  <si>
    <t>chr20:8551941..8735820</t>
  </si>
  <si>
    <t>chr20:8805269..8815547</t>
  </si>
  <si>
    <t>chr9:87336697..87348608</t>
  </si>
  <si>
    <t>chr9:87444423..87555100</t>
  </si>
  <si>
    <t>chr2:45976790..45986853</t>
  </si>
  <si>
    <t>chr2:46110219..46328779</t>
  </si>
  <si>
    <t>chr2:45796238..45976790</t>
  </si>
  <si>
    <t>chr2:45986853..46110219</t>
  </si>
  <si>
    <t>chr10:12436915..12630230</t>
  </si>
  <si>
    <t>chr10:12640361..12743741</t>
  </si>
  <si>
    <t>chr10:12753815..12837953</t>
  </si>
  <si>
    <t>chr12:20419445..20595861</t>
  </si>
  <si>
    <t>chr12:20605911..20652644</t>
  </si>
  <si>
    <t>chr17:61737707:61917781</t>
  </si>
  <si>
    <t>chr20:8084018..8295029</t>
  </si>
  <si>
    <t>chr20:8305097..8551941</t>
  </si>
  <si>
    <t>chr20:8735820..8805269</t>
  </si>
  <si>
    <t>chr9:87348608..87444423</t>
  </si>
  <si>
    <t>Intron1</t>
  </si>
  <si>
    <t>Intron2</t>
  </si>
  <si>
    <t>intron3</t>
  </si>
  <si>
    <t>intron4</t>
  </si>
  <si>
    <t>intron2</t>
  </si>
  <si>
    <t>intron32</t>
  </si>
  <si>
    <t>Intron3</t>
  </si>
  <si>
    <t>chr17:61927863..62062935</t>
  </si>
  <si>
    <t>Regions with r2&gt;=0.8</t>
  </si>
  <si>
    <t>Regions with r2&gt;=0.5*</t>
  </si>
  <si>
    <t>* Less strigent r2 criteria (&gt;=0.5) was used for choosing tSNPs for these intronic regions.</t>
  </si>
  <si>
    <t>chr5:7684429..7738804</t>
  </si>
  <si>
    <t>chr5:7674280..7684429</t>
  </si>
  <si>
    <t>chr5:7579012..7674280</t>
  </si>
  <si>
    <t>chr5:7568851..7579012</t>
  </si>
  <si>
    <t>chr5:7472883..7568851</t>
  </si>
  <si>
    <t>chr5:7444345..7472883</t>
  </si>
  <si>
    <t>chr5:7738804..7885194</t>
  </si>
  <si>
    <t>Table S2. Genes with big intronic regions.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</si>
</sst>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sz val="8"/>
      <name val="Arial"/>
      <family val="2"/>
    </font>
    <font>
      <sz val="10"/>
      <name val="Arial Unicode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3" borderId="0" xfId="0" applyNumberFormat="1" applyFill="1" applyAlignment="1">
      <alignment/>
    </xf>
    <xf numFmtId="0" fontId="0" fillId="22" borderId="0" xfId="0" applyFill="1" applyAlignment="1">
      <alignment/>
    </xf>
    <xf numFmtId="0" fontId="0" fillId="7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421875" style="2" customWidth="1"/>
    <col min="2" max="2" width="27.00390625" style="2" customWidth="1"/>
    <col min="3" max="3" width="24.8515625" style="2" customWidth="1"/>
    <col min="4" max="4" width="27.57421875" style="2" customWidth="1"/>
    <col min="5" max="5" width="24.140625" style="2" customWidth="1"/>
    <col min="6" max="6" width="10.421875" style="2" customWidth="1"/>
    <col min="7" max="7" width="11.140625" style="2" customWidth="1"/>
    <col min="8" max="8" width="13.28125" style="2" customWidth="1"/>
    <col min="9" max="9" width="18.7109375" style="2" customWidth="1"/>
    <col min="10" max="16384" width="8.8515625" style="2" customWidth="1"/>
  </cols>
  <sheetData>
    <row r="1" spans="1:4" ht="17.25" customHeight="1">
      <c r="A1" s="13" t="s">
        <v>125</v>
      </c>
      <c r="B1" s="10"/>
      <c r="C1" s="10"/>
      <c r="D1" s="10"/>
    </row>
    <row r="2" spans="1:4" ht="14.25" customHeight="1">
      <c r="A2" s="10" t="s">
        <v>60</v>
      </c>
      <c r="B2" s="10" t="s">
        <v>61</v>
      </c>
      <c r="C2" s="10" t="s">
        <v>115</v>
      </c>
      <c r="D2" s="10" t="s">
        <v>116</v>
      </c>
    </row>
    <row r="3" spans="1:4" ht="12.75">
      <c r="A3" s="2" t="s">
        <v>1</v>
      </c>
      <c r="B3" s="2" t="s">
        <v>0</v>
      </c>
      <c r="C3" s="2" t="s">
        <v>76</v>
      </c>
      <c r="D3" s="2" t="s">
        <v>95</v>
      </c>
    </row>
    <row r="4" spans="3:4" ht="12.75">
      <c r="C4" s="2" t="s">
        <v>93</v>
      </c>
      <c r="D4" s="2" t="s">
        <v>96</v>
      </c>
    </row>
    <row r="5" ht="12.75">
      <c r="C5" s="2" t="s">
        <v>94</v>
      </c>
    </row>
    <row r="6" spans="1:4" ht="12.75">
      <c r="A6" s="3" t="s">
        <v>52</v>
      </c>
      <c r="B6" s="3" t="s">
        <v>49</v>
      </c>
      <c r="C6" t="s">
        <v>123</v>
      </c>
      <c r="D6" t="s">
        <v>122</v>
      </c>
    </row>
    <row r="7" spans="1:4" ht="12.75">
      <c r="A7" s="3"/>
      <c r="B7" s="3"/>
      <c r="C7" t="s">
        <v>121</v>
      </c>
      <c r="D7" t="s">
        <v>120</v>
      </c>
    </row>
    <row r="8" spans="1:4" ht="12.75">
      <c r="A8" s="3"/>
      <c r="B8" s="3"/>
      <c r="C8" t="s">
        <v>119</v>
      </c>
      <c r="D8" t="s">
        <v>118</v>
      </c>
    </row>
    <row r="9" spans="1:4" ht="12.75">
      <c r="A9" s="3"/>
      <c r="B9" s="3"/>
      <c r="C9" t="s">
        <v>124</v>
      </c>
      <c r="D9"/>
    </row>
    <row r="10" spans="1:4" ht="12.75">
      <c r="A10" s="9" t="s">
        <v>53</v>
      </c>
      <c r="B10" s="9" t="s">
        <v>50</v>
      </c>
      <c r="C10" s="2" t="s">
        <v>91</v>
      </c>
      <c r="D10" s="2" t="s">
        <v>106</v>
      </c>
    </row>
    <row r="11" spans="1:4" ht="12.75">
      <c r="A11" s="11"/>
      <c r="B11" s="12"/>
      <c r="C11" s="12" t="s">
        <v>92</v>
      </c>
      <c r="D11" s="12"/>
    </row>
    <row r="12" spans="1:4" ht="12.75">
      <c r="A12" s="2" t="s">
        <v>15</v>
      </c>
      <c r="B12" s="2" t="s">
        <v>4</v>
      </c>
      <c r="C12" s="2" t="s">
        <v>77</v>
      </c>
      <c r="D12" s="2" t="s">
        <v>97</v>
      </c>
    </row>
    <row r="13" spans="3:4" ht="12.75">
      <c r="C13" s="2" t="s">
        <v>78</v>
      </c>
      <c r="D13" s="2" t="s">
        <v>98</v>
      </c>
    </row>
    <row r="14" spans="3:4" ht="12.75">
      <c r="C14" s="2" t="s">
        <v>79</v>
      </c>
      <c r="D14" s="2" t="s">
        <v>99</v>
      </c>
    </row>
    <row r="15" ht="12.75">
      <c r="C15" s="2" t="s">
        <v>80</v>
      </c>
    </row>
    <row r="16" spans="1:4" ht="12.75">
      <c r="A16" s="2" t="s">
        <v>6</v>
      </c>
      <c r="B16" s="2" t="s">
        <v>5</v>
      </c>
      <c r="C16" s="2" t="s">
        <v>81</v>
      </c>
      <c r="D16" s="2" t="s">
        <v>100</v>
      </c>
    </row>
    <row r="17" spans="3:4" ht="12.75">
      <c r="C17" s="2" t="s">
        <v>82</v>
      </c>
      <c r="D17" s="2" t="s">
        <v>101</v>
      </c>
    </row>
    <row r="18" ht="12.75">
      <c r="C18" s="2" t="s">
        <v>83</v>
      </c>
    </row>
    <row r="21" spans="1:4" ht="12.75">
      <c r="A21" s="2" t="s">
        <v>14</v>
      </c>
      <c r="B21" s="2" t="s">
        <v>11</v>
      </c>
      <c r="C21" s="2" t="s">
        <v>84</v>
      </c>
      <c r="D21" s="2" t="s">
        <v>102</v>
      </c>
    </row>
    <row r="22" spans="3:4" ht="12.75">
      <c r="C22" s="2" t="s">
        <v>85</v>
      </c>
      <c r="D22" s="2" t="s">
        <v>114</v>
      </c>
    </row>
    <row r="23" ht="12.75">
      <c r="C23" s="2" t="s">
        <v>86</v>
      </c>
    </row>
    <row r="24" spans="1:4" ht="12.75">
      <c r="A24" s="2" t="s">
        <v>13</v>
      </c>
      <c r="B24" s="2" t="s">
        <v>12</v>
      </c>
      <c r="C24" s="2" t="s">
        <v>87</v>
      </c>
      <c r="D24" s="2" t="s">
        <v>103</v>
      </c>
    </row>
    <row r="25" spans="3:4" ht="12.75">
      <c r="C25" s="2" t="s">
        <v>88</v>
      </c>
      <c r="D25" s="2" t="s">
        <v>104</v>
      </c>
    </row>
    <row r="26" spans="1:4" ht="12.75">
      <c r="A26" s="12"/>
      <c r="B26" s="12"/>
      <c r="C26" s="12" t="s">
        <v>89</v>
      </c>
      <c r="D26" s="12" t="s">
        <v>105</v>
      </c>
    </row>
    <row r="27" spans="1:4" ht="12.75">
      <c r="A27" s="10"/>
      <c r="B27" s="10"/>
      <c r="C27" s="10" t="s">
        <v>90</v>
      </c>
      <c r="D27" s="10"/>
    </row>
    <row r="28" spans="1:2" ht="12.75">
      <c r="A28" s="9" t="s">
        <v>117</v>
      </c>
      <c r="B28" s="9"/>
    </row>
    <row r="34" spans="1:4" ht="12.75">
      <c r="A34" s="3"/>
      <c r="B34" s="3"/>
      <c r="C34"/>
      <c r="D3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3"/>
  <sheetViews>
    <sheetView zoomScale="75" zoomScaleNormal="75" zoomScalePageLayoutView="0" workbookViewId="0" topLeftCell="A169">
      <selection activeCell="J175" sqref="J175"/>
    </sheetView>
  </sheetViews>
  <sheetFormatPr defaultColWidth="9.140625" defaultRowHeight="12.75"/>
  <cols>
    <col min="1" max="1" width="27.00390625" style="0" customWidth="1"/>
    <col min="2" max="2" width="13.421875" style="0" customWidth="1"/>
    <col min="5" max="6" width="13.28125" style="0" customWidth="1"/>
    <col min="7" max="7" width="15.00390625" style="4" customWidth="1"/>
    <col min="8" max="9" width="10.421875" style="0" customWidth="1"/>
    <col min="10" max="10" width="24.8515625" style="0" customWidth="1"/>
    <col min="11" max="11" width="27.57421875" style="0" customWidth="1"/>
    <col min="12" max="12" width="24.140625" style="0" customWidth="1"/>
    <col min="13" max="13" width="10.421875" style="0" customWidth="1"/>
    <col min="14" max="14" width="11.140625" style="0" customWidth="1"/>
    <col min="15" max="15" width="24.421875" style="0" customWidth="1"/>
  </cols>
  <sheetData>
    <row r="1" spans="1:11" ht="12.75">
      <c r="A1" t="s">
        <v>61</v>
      </c>
      <c r="B1" t="s">
        <v>60</v>
      </c>
      <c r="D1" t="s">
        <v>59</v>
      </c>
      <c r="E1" t="s">
        <v>56</v>
      </c>
      <c r="F1" t="s">
        <v>57</v>
      </c>
      <c r="G1" s="4" t="s">
        <v>58</v>
      </c>
      <c r="H1" t="s">
        <v>62</v>
      </c>
      <c r="I1" t="s">
        <v>63</v>
      </c>
      <c r="J1" t="s">
        <v>64</v>
      </c>
      <c r="K1" t="s">
        <v>65</v>
      </c>
    </row>
    <row r="2" spans="1:11" ht="15">
      <c r="A2" s="6" t="s">
        <v>0</v>
      </c>
      <c r="B2" s="6" t="s">
        <v>1</v>
      </c>
      <c r="C2" s="6" t="s">
        <v>74</v>
      </c>
      <c r="D2" t="s">
        <v>16</v>
      </c>
      <c r="E2" s="1">
        <v>45790694</v>
      </c>
      <c r="F2" s="1">
        <v>45791238</v>
      </c>
      <c r="H2">
        <f>E2-5000</f>
        <v>45785694</v>
      </c>
      <c r="I2">
        <f>F2+5000</f>
        <v>45796238</v>
      </c>
      <c r="J2" t="str">
        <f>CONCATENATE("chr2:",H2,"..",I2)</f>
        <v>chr2:45785694..45796238</v>
      </c>
      <c r="K2" t="str">
        <f>CONCATENATE("chr2:",I2,"..",H3)</f>
        <v>chr2:45796238..45976790</v>
      </c>
    </row>
    <row r="3" spans="1:11" ht="15">
      <c r="A3" s="6" t="s">
        <v>66</v>
      </c>
      <c r="C3" t="s">
        <v>107</v>
      </c>
      <c r="D3" t="s">
        <v>17</v>
      </c>
      <c r="E3" s="1">
        <v>45981790</v>
      </c>
      <c r="F3" s="1">
        <v>45981853</v>
      </c>
      <c r="G3" s="5">
        <f>E3-F2</f>
        <v>190552</v>
      </c>
      <c r="H3">
        <f>E3-5000</f>
        <v>45976790</v>
      </c>
      <c r="I3">
        <f>F3+5000</f>
        <v>45986853</v>
      </c>
      <c r="J3" t="str">
        <f>CONCATENATE("chr2:",H3,"..",I3)</f>
        <v>chr2:45976790..45986853</v>
      </c>
      <c r="K3" t="str">
        <f>CONCATENATE("chr2:",I3,"..",H4)</f>
        <v>chr2:45986853..46110219</v>
      </c>
    </row>
    <row r="4" spans="3:10" ht="15">
      <c r="C4" t="s">
        <v>108</v>
      </c>
      <c r="D4" t="s">
        <v>18</v>
      </c>
      <c r="E4" s="1">
        <v>46115219</v>
      </c>
      <c r="F4" s="1">
        <v>46115378</v>
      </c>
      <c r="G4" s="5">
        <f>E4-F3</f>
        <v>133366</v>
      </c>
      <c r="H4">
        <f>E4-5000</f>
        <v>46110219</v>
      </c>
      <c r="J4" t="str">
        <f>CONCATENATE("chr2:",H4,"..",I16)</f>
        <v>chr2:46110219..46328779</v>
      </c>
    </row>
    <row r="5" spans="4:7" ht="15">
      <c r="D5" t="s">
        <v>19</v>
      </c>
      <c r="E5" s="1">
        <v>46117766</v>
      </c>
      <c r="F5" s="1">
        <v>46117800</v>
      </c>
      <c r="G5" s="4">
        <f aca="true" t="shared" si="0" ref="G5:G16">E5-F4</f>
        <v>2388</v>
      </c>
    </row>
    <row r="6" spans="4:7" ht="15">
      <c r="D6" t="s">
        <v>20</v>
      </c>
      <c r="E6" s="1">
        <v>46119086</v>
      </c>
      <c r="F6" s="1">
        <v>46119171</v>
      </c>
      <c r="G6" s="4">
        <f t="shared" si="0"/>
        <v>1286</v>
      </c>
    </row>
    <row r="7" spans="4:7" ht="15">
      <c r="D7" t="s">
        <v>21</v>
      </c>
      <c r="E7" s="1">
        <v>46123341</v>
      </c>
      <c r="F7" s="1">
        <v>46123470</v>
      </c>
      <c r="G7" s="4">
        <f t="shared" si="0"/>
        <v>4170</v>
      </c>
    </row>
    <row r="8" spans="4:7" ht="15">
      <c r="D8" t="s">
        <v>22</v>
      </c>
      <c r="E8" s="1">
        <v>46140194</v>
      </c>
      <c r="F8" s="1">
        <v>46140336</v>
      </c>
      <c r="G8" s="4">
        <f t="shared" si="0"/>
        <v>16724</v>
      </c>
    </row>
    <row r="9" spans="4:7" ht="15">
      <c r="D9" t="s">
        <v>23</v>
      </c>
      <c r="E9" s="1">
        <v>46143332</v>
      </c>
      <c r="F9" s="1">
        <v>46143428</v>
      </c>
      <c r="G9" s="4">
        <f t="shared" si="0"/>
        <v>2996</v>
      </c>
    </row>
    <row r="10" spans="4:7" ht="15">
      <c r="D10" t="s">
        <v>24</v>
      </c>
      <c r="E10" s="1">
        <v>46146252</v>
      </c>
      <c r="F10" s="1">
        <v>46146451</v>
      </c>
      <c r="G10" s="4">
        <f t="shared" si="0"/>
        <v>2824</v>
      </c>
    </row>
    <row r="11" spans="4:7" ht="15">
      <c r="D11" t="s">
        <v>25</v>
      </c>
      <c r="E11" s="1">
        <v>46149134</v>
      </c>
      <c r="F11" s="1">
        <v>46149307</v>
      </c>
      <c r="G11" s="4">
        <f t="shared" si="0"/>
        <v>2683</v>
      </c>
    </row>
    <row r="12" spans="4:7" ht="15">
      <c r="D12" t="s">
        <v>26</v>
      </c>
      <c r="E12" s="1">
        <v>46224998</v>
      </c>
      <c r="F12" s="1">
        <v>46225152</v>
      </c>
      <c r="G12" s="5">
        <f t="shared" si="0"/>
        <v>75691</v>
      </c>
    </row>
    <row r="13" spans="4:7" ht="15">
      <c r="D13" t="s">
        <v>27</v>
      </c>
      <c r="E13" s="1">
        <v>46283883</v>
      </c>
      <c r="F13" s="1">
        <v>46284021</v>
      </c>
      <c r="G13" s="5">
        <f t="shared" si="0"/>
        <v>58731</v>
      </c>
    </row>
    <row r="14" spans="4:7" ht="15">
      <c r="D14" t="s">
        <v>28</v>
      </c>
      <c r="E14" s="1">
        <v>46289831</v>
      </c>
      <c r="F14" s="1">
        <v>46290019</v>
      </c>
      <c r="G14" s="4">
        <f t="shared" si="0"/>
        <v>5810</v>
      </c>
    </row>
    <row r="15" spans="4:7" ht="15">
      <c r="D15" t="s">
        <v>29</v>
      </c>
      <c r="E15" s="1">
        <v>46298396</v>
      </c>
      <c r="F15" s="1">
        <v>46298542</v>
      </c>
      <c r="G15" s="4">
        <f t="shared" si="0"/>
        <v>8377</v>
      </c>
    </row>
    <row r="16" spans="4:9" ht="15">
      <c r="D16" t="s">
        <v>30</v>
      </c>
      <c r="E16" s="1">
        <v>46323525</v>
      </c>
      <c r="F16" s="1">
        <v>46326779</v>
      </c>
      <c r="G16" s="4">
        <f t="shared" si="0"/>
        <v>24983</v>
      </c>
      <c r="I16">
        <f>F16+2000</f>
        <v>46328779</v>
      </c>
    </row>
    <row r="17" spans="5:11" ht="15">
      <c r="E17" s="1"/>
      <c r="H17" t="s">
        <v>62</v>
      </c>
      <c r="I17" t="s">
        <v>63</v>
      </c>
      <c r="J17" t="s">
        <v>64</v>
      </c>
      <c r="K17" t="s">
        <v>65</v>
      </c>
    </row>
    <row r="18" spans="1:7" ht="15">
      <c r="A18" s="2" t="s">
        <v>2</v>
      </c>
      <c r="B18" t="s">
        <v>3</v>
      </c>
      <c r="D18" t="s">
        <v>16</v>
      </c>
      <c r="E18" s="1">
        <v>31883145</v>
      </c>
      <c r="F18">
        <v>31883701</v>
      </c>
      <c r="G18" s="4">
        <f aca="true" t="shared" si="1" ref="G18:G34">F18-E19</f>
        <v>19295</v>
      </c>
    </row>
    <row r="19" spans="1:8" ht="15">
      <c r="A19" s="7" t="s">
        <v>67</v>
      </c>
      <c r="D19" t="s">
        <v>17</v>
      </c>
      <c r="E19" s="1">
        <v>31864406</v>
      </c>
      <c r="F19">
        <v>31864432</v>
      </c>
      <c r="G19" s="5">
        <f t="shared" si="1"/>
        <v>170832</v>
      </c>
      <c r="H19" s="1"/>
    </row>
    <row r="20" spans="4:7" ht="15">
      <c r="D20" t="s">
        <v>18</v>
      </c>
      <c r="E20" s="1">
        <v>31693600</v>
      </c>
      <c r="F20">
        <v>31693713</v>
      </c>
      <c r="G20" s="4">
        <f t="shared" si="1"/>
        <v>1864</v>
      </c>
    </row>
    <row r="21" spans="4:7" ht="15">
      <c r="D21" t="s">
        <v>19</v>
      </c>
      <c r="E21" s="1">
        <v>31691849</v>
      </c>
      <c r="F21">
        <v>31692031</v>
      </c>
      <c r="G21" s="4">
        <f t="shared" si="1"/>
        <v>1208</v>
      </c>
    </row>
    <row r="22" spans="4:7" ht="15">
      <c r="D22" t="s">
        <v>20</v>
      </c>
      <c r="E22" s="1">
        <v>31690823</v>
      </c>
      <c r="F22">
        <v>31690889</v>
      </c>
      <c r="G22" s="4">
        <f t="shared" si="1"/>
        <v>4744</v>
      </c>
    </row>
    <row r="23" spans="4:7" ht="15">
      <c r="D23" t="s">
        <v>21</v>
      </c>
      <c r="E23" s="1">
        <v>31686145</v>
      </c>
      <c r="F23">
        <v>31686261</v>
      </c>
      <c r="G23" s="4">
        <f t="shared" si="1"/>
        <v>8465</v>
      </c>
    </row>
    <row r="24" spans="4:7" ht="15">
      <c r="D24" t="s">
        <v>22</v>
      </c>
      <c r="E24" s="1">
        <v>31677796</v>
      </c>
      <c r="F24">
        <v>31677936</v>
      </c>
      <c r="G24" s="4">
        <f t="shared" si="1"/>
        <v>14441</v>
      </c>
    </row>
    <row r="25" spans="4:7" ht="15">
      <c r="D25" t="s">
        <v>23</v>
      </c>
      <c r="E25" s="1">
        <v>31663495</v>
      </c>
      <c r="F25">
        <v>31663595</v>
      </c>
      <c r="G25" s="4">
        <f t="shared" si="1"/>
        <v>2773</v>
      </c>
    </row>
    <row r="26" spans="4:7" ht="15">
      <c r="D26" t="s">
        <v>24</v>
      </c>
      <c r="E26" s="1">
        <v>31660822</v>
      </c>
      <c r="F26">
        <v>31660950</v>
      </c>
      <c r="G26" s="4">
        <f t="shared" si="1"/>
        <v>10226</v>
      </c>
    </row>
    <row r="27" spans="4:7" ht="15">
      <c r="D27" t="s">
        <v>25</v>
      </c>
      <c r="E27" s="1">
        <v>31650724</v>
      </c>
      <c r="F27">
        <v>31650825</v>
      </c>
      <c r="G27" s="4">
        <f t="shared" si="1"/>
        <v>791</v>
      </c>
    </row>
    <row r="28" spans="4:7" ht="15">
      <c r="D28" t="s">
        <v>26</v>
      </c>
      <c r="E28" s="1">
        <v>31650034</v>
      </c>
      <c r="F28">
        <v>31650154</v>
      </c>
      <c r="G28" s="4">
        <f t="shared" si="1"/>
        <v>9008</v>
      </c>
    </row>
    <row r="29" spans="4:7" ht="15">
      <c r="D29" t="s">
        <v>27</v>
      </c>
      <c r="E29" s="1">
        <v>31641146</v>
      </c>
      <c r="F29">
        <v>31641227</v>
      </c>
      <c r="G29" s="4">
        <f t="shared" si="1"/>
        <v>3506</v>
      </c>
    </row>
    <row r="30" spans="4:7" ht="15">
      <c r="D30" t="s">
        <v>28</v>
      </c>
      <c r="E30" s="1">
        <v>31637721</v>
      </c>
      <c r="F30">
        <v>31637841</v>
      </c>
      <c r="G30" s="4">
        <f t="shared" si="1"/>
        <v>1914</v>
      </c>
    </row>
    <row r="31" spans="4:7" ht="15">
      <c r="D31" t="s">
        <v>29</v>
      </c>
      <c r="E31" s="1">
        <v>31635927</v>
      </c>
      <c r="F31">
        <v>31636102</v>
      </c>
      <c r="G31" s="4">
        <f t="shared" si="1"/>
        <v>7324</v>
      </c>
    </row>
    <row r="32" spans="4:7" ht="15">
      <c r="D32" t="s">
        <v>30</v>
      </c>
      <c r="E32" s="1">
        <v>31628778</v>
      </c>
      <c r="F32">
        <v>31629008</v>
      </c>
      <c r="G32" s="4">
        <f t="shared" si="1"/>
        <v>7123</v>
      </c>
    </row>
    <row r="33" spans="4:7" ht="15">
      <c r="D33" t="s">
        <v>31</v>
      </c>
      <c r="E33" s="1">
        <v>31621885</v>
      </c>
      <c r="F33">
        <v>31621962</v>
      </c>
      <c r="G33" s="4">
        <f t="shared" si="1"/>
        <v>33444</v>
      </c>
    </row>
    <row r="34" spans="4:7" ht="15">
      <c r="D34" t="s">
        <v>32</v>
      </c>
      <c r="E34" s="1">
        <v>31588518</v>
      </c>
      <c r="F34">
        <v>31588586</v>
      </c>
      <c r="G34" s="4">
        <f t="shared" si="1"/>
        <v>22714</v>
      </c>
    </row>
    <row r="35" spans="4:8" ht="15">
      <c r="D35" t="s">
        <v>33</v>
      </c>
      <c r="E35" s="1">
        <v>31565872</v>
      </c>
      <c r="F35">
        <v>31566407</v>
      </c>
      <c r="H35">
        <f>E35-2000</f>
        <v>31563872</v>
      </c>
    </row>
    <row r="36" spans="5:11" ht="15">
      <c r="E36" s="1"/>
      <c r="H36" t="s">
        <v>62</v>
      </c>
      <c r="I36" t="s">
        <v>63</v>
      </c>
      <c r="J36" t="s">
        <v>64</v>
      </c>
      <c r="K36" t="s">
        <v>65</v>
      </c>
    </row>
    <row r="37" spans="1:11" ht="12.75">
      <c r="A37" s="2" t="s">
        <v>4</v>
      </c>
      <c r="B37" t="s">
        <v>15</v>
      </c>
      <c r="C37" t="s">
        <v>74</v>
      </c>
      <c r="D37" t="s">
        <v>16</v>
      </c>
      <c r="E37">
        <v>12431589</v>
      </c>
      <c r="F37">
        <v>12431915</v>
      </c>
      <c r="H37">
        <f>E37-5000</f>
        <v>12426589</v>
      </c>
      <c r="I37">
        <f>F37+5000</f>
        <v>12436915</v>
      </c>
      <c r="J37" t="str">
        <f>CONCATENATE("chr10:",H37,"..",I37)</f>
        <v>chr10:12426589..12436915</v>
      </c>
      <c r="K37" t="str">
        <f>CONCATENATE("chr10:",I37,"..",H38)</f>
        <v>chr10:12436915..12630230</v>
      </c>
    </row>
    <row r="38" spans="1:11" ht="15">
      <c r="A38" s="6" t="s">
        <v>68</v>
      </c>
      <c r="C38" t="s">
        <v>107</v>
      </c>
      <c r="D38" t="s">
        <v>17</v>
      </c>
      <c r="E38" s="1">
        <v>12635230</v>
      </c>
      <c r="F38">
        <v>12635361</v>
      </c>
      <c r="G38" s="5">
        <f aca="true" t="shared" si="2" ref="G38:G47">E38-F37</f>
        <v>203315</v>
      </c>
      <c r="H38">
        <f>E38-5000</f>
        <v>12630230</v>
      </c>
      <c r="I38">
        <f>F38+5000</f>
        <v>12640361</v>
      </c>
      <c r="J38" t="str">
        <f>CONCATENATE("chr10:",H38,"..",I38)</f>
        <v>chr10:12630230..12640361</v>
      </c>
      <c r="K38" t="str">
        <f>CONCATENATE("chr10:",I38,"..",H39)</f>
        <v>chr10:12640361..12743741</v>
      </c>
    </row>
    <row r="39" spans="1:11" ht="15">
      <c r="A39" s="2"/>
      <c r="C39" t="s">
        <v>108</v>
      </c>
      <c r="D39" t="s">
        <v>18</v>
      </c>
      <c r="E39" s="1">
        <v>12748741</v>
      </c>
      <c r="F39">
        <v>12748815</v>
      </c>
      <c r="G39" s="5">
        <f t="shared" si="2"/>
        <v>113380</v>
      </c>
      <c r="H39">
        <f>E39-5000</f>
        <v>12743741</v>
      </c>
      <c r="I39">
        <f>F39+5000</f>
        <v>12753815</v>
      </c>
      <c r="J39" t="str">
        <f>CONCATENATE("chr10:",H39,"..",I39)</f>
        <v>chr10:12743741..12753815</v>
      </c>
      <c r="K39" t="str">
        <f>CONCATENATE("chr10:",I39,"..",H40)</f>
        <v>chr10:12753815..12837953</v>
      </c>
    </row>
    <row r="40" spans="1:10" ht="15">
      <c r="A40" s="2"/>
      <c r="C40" t="s">
        <v>113</v>
      </c>
      <c r="D40" t="s">
        <v>19</v>
      </c>
      <c r="E40" s="1">
        <v>12842953</v>
      </c>
      <c r="F40">
        <v>12843091</v>
      </c>
      <c r="G40" s="5">
        <f t="shared" si="2"/>
        <v>94138</v>
      </c>
      <c r="H40">
        <f>E40-5000</f>
        <v>12837953</v>
      </c>
      <c r="J40" t="str">
        <f>CONCATENATE("chr10:",H40,"..",I47)</f>
        <v>chr10:12837953..12913737</v>
      </c>
    </row>
    <row r="41" spans="1:7" ht="15">
      <c r="A41" s="2"/>
      <c r="D41" t="s">
        <v>20</v>
      </c>
      <c r="E41" s="1">
        <v>12851678</v>
      </c>
      <c r="F41">
        <v>12851804</v>
      </c>
      <c r="G41" s="4">
        <f t="shared" si="2"/>
        <v>8587</v>
      </c>
    </row>
    <row r="42" spans="1:7" ht="15">
      <c r="A42" s="2"/>
      <c r="D42" t="s">
        <v>21</v>
      </c>
      <c r="E42" s="1">
        <v>12873163</v>
      </c>
      <c r="F42">
        <v>12873238</v>
      </c>
      <c r="G42" s="4">
        <f t="shared" si="2"/>
        <v>21359</v>
      </c>
    </row>
    <row r="43" spans="1:7" ht="15">
      <c r="A43" s="2"/>
      <c r="D43" t="s">
        <v>22</v>
      </c>
      <c r="E43" s="1">
        <v>12896200</v>
      </c>
      <c r="F43">
        <v>12896312</v>
      </c>
      <c r="G43" s="4">
        <f t="shared" si="2"/>
        <v>22962</v>
      </c>
    </row>
    <row r="44" spans="1:7" ht="15">
      <c r="A44" s="2"/>
      <c r="D44" t="s">
        <v>23</v>
      </c>
      <c r="E44" s="1">
        <v>12898255</v>
      </c>
      <c r="F44">
        <v>12898333</v>
      </c>
      <c r="G44" s="4">
        <f t="shared" si="2"/>
        <v>1943</v>
      </c>
    </row>
    <row r="45" spans="1:7" ht="15">
      <c r="A45" s="2"/>
      <c r="D45" t="s">
        <v>24</v>
      </c>
      <c r="E45" s="1">
        <v>12906470</v>
      </c>
      <c r="F45">
        <v>12906557</v>
      </c>
      <c r="G45" s="4">
        <f t="shared" si="2"/>
        <v>8137</v>
      </c>
    </row>
    <row r="46" spans="4:7" ht="15">
      <c r="D46" t="s">
        <v>25</v>
      </c>
      <c r="E46" s="1">
        <v>12907578</v>
      </c>
      <c r="F46">
        <v>12907695</v>
      </c>
      <c r="G46" s="4">
        <f t="shared" si="2"/>
        <v>1021</v>
      </c>
    </row>
    <row r="47" spans="4:9" ht="15">
      <c r="D47" t="s">
        <v>26</v>
      </c>
      <c r="E47" s="1">
        <v>12910774</v>
      </c>
      <c r="F47">
        <v>12911737</v>
      </c>
      <c r="G47" s="4">
        <f t="shared" si="2"/>
        <v>3079</v>
      </c>
      <c r="I47">
        <f>F47+2000</f>
        <v>12913737</v>
      </c>
    </row>
    <row r="48" spans="5:11" ht="15">
      <c r="E48" s="1"/>
      <c r="H48" t="s">
        <v>62</v>
      </c>
      <c r="I48" t="s">
        <v>63</v>
      </c>
      <c r="J48" t="s">
        <v>64</v>
      </c>
      <c r="K48" t="s">
        <v>65</v>
      </c>
    </row>
    <row r="49" spans="1:11" ht="12.75">
      <c r="A49" t="s">
        <v>5</v>
      </c>
      <c r="B49" t="s">
        <v>6</v>
      </c>
      <c r="C49" t="s">
        <v>74</v>
      </c>
      <c r="D49" t="s">
        <v>16</v>
      </c>
      <c r="E49">
        <v>20413486</v>
      </c>
      <c r="F49">
        <v>20414445</v>
      </c>
      <c r="H49">
        <f>E49-5000</f>
        <v>20408486</v>
      </c>
      <c r="I49">
        <f>F49+5000</f>
        <v>20419445</v>
      </c>
      <c r="J49" t="str">
        <f>CONCATENATE("chr12:",H49,"..",I49)</f>
        <v>chr12:20408486..20419445</v>
      </c>
      <c r="K49" t="str">
        <f>CONCATENATE("chr12:",I49,"..",H50)</f>
        <v>chr12:20419445..20595861</v>
      </c>
    </row>
    <row r="50" spans="1:11" ht="15">
      <c r="A50" s="6" t="s">
        <v>72</v>
      </c>
      <c r="D50" t="s">
        <v>17</v>
      </c>
      <c r="E50" s="1">
        <v>20600861</v>
      </c>
      <c r="F50">
        <v>20600911</v>
      </c>
      <c r="G50" s="5">
        <f aca="true" t="shared" si="3" ref="G50:G64">E50-F49</f>
        <v>186416</v>
      </c>
      <c r="H50">
        <f>E50-5000</f>
        <v>20595861</v>
      </c>
      <c r="I50">
        <f>F50+5000</f>
        <v>20605911</v>
      </c>
      <c r="J50" t="str">
        <f>CONCATENATE("chr12:",H50,"..",I50)</f>
        <v>chr12:20595861..20605911</v>
      </c>
      <c r="K50" t="str">
        <f>CONCATENATE("chr12:",I50,"..",H51)</f>
        <v>chr12:20605911..20652644</v>
      </c>
    </row>
    <row r="51" spans="4:10" ht="15">
      <c r="D51" t="s">
        <v>18</v>
      </c>
      <c r="E51" s="1">
        <v>20657644</v>
      </c>
      <c r="F51">
        <v>20657901</v>
      </c>
      <c r="G51" s="5">
        <f t="shared" si="3"/>
        <v>56733</v>
      </c>
      <c r="H51">
        <f>E51-5000</f>
        <v>20652644</v>
      </c>
      <c r="J51" t="str">
        <f>CONCATENATE("chr12:",H51,"..",I64)</f>
        <v>chr12:20652644..20727646</v>
      </c>
    </row>
    <row r="52" spans="4:7" ht="15">
      <c r="D52" t="s">
        <v>19</v>
      </c>
      <c r="E52" s="1">
        <v>20660431</v>
      </c>
      <c r="F52">
        <v>20660585</v>
      </c>
      <c r="G52" s="4">
        <f t="shared" si="3"/>
        <v>2530</v>
      </c>
    </row>
    <row r="53" spans="4:7" ht="15">
      <c r="D53" t="s">
        <v>20</v>
      </c>
      <c r="E53" s="1">
        <v>20665497</v>
      </c>
      <c r="F53">
        <v>20665612</v>
      </c>
      <c r="G53" s="4">
        <f t="shared" si="3"/>
        <v>4912</v>
      </c>
    </row>
    <row r="54" spans="4:7" ht="15">
      <c r="D54" t="s">
        <v>21</v>
      </c>
      <c r="E54" s="1">
        <v>20674109</v>
      </c>
      <c r="F54">
        <v>20674328</v>
      </c>
      <c r="G54" s="4">
        <f t="shared" si="3"/>
        <v>8497</v>
      </c>
    </row>
    <row r="55" spans="4:7" ht="15">
      <c r="D55" t="s">
        <v>22</v>
      </c>
      <c r="E55" s="1">
        <v>20677894</v>
      </c>
      <c r="F55">
        <v>20677979</v>
      </c>
      <c r="G55" s="4">
        <f t="shared" si="3"/>
        <v>3566</v>
      </c>
    </row>
    <row r="56" spans="4:7" ht="15">
      <c r="D56" t="s">
        <v>23</v>
      </c>
      <c r="E56" s="1">
        <v>20679103</v>
      </c>
      <c r="F56">
        <v>20679257</v>
      </c>
      <c r="G56" s="4">
        <f t="shared" si="3"/>
        <v>1124</v>
      </c>
    </row>
    <row r="57" spans="4:7" ht="15">
      <c r="D57" t="s">
        <v>24</v>
      </c>
      <c r="E57" s="1">
        <v>20681301</v>
      </c>
      <c r="F57">
        <v>20681438</v>
      </c>
      <c r="G57" s="4">
        <f t="shared" si="3"/>
        <v>2044</v>
      </c>
    </row>
    <row r="58" spans="4:7" ht="15">
      <c r="D58" t="s">
        <v>25</v>
      </c>
      <c r="E58" s="1">
        <v>20684047</v>
      </c>
      <c r="F58">
        <v>20684158</v>
      </c>
      <c r="G58" s="4">
        <f t="shared" si="3"/>
        <v>2609</v>
      </c>
    </row>
    <row r="59" spans="4:7" ht="15">
      <c r="D59" t="s">
        <v>26</v>
      </c>
      <c r="E59" s="1">
        <v>20690691</v>
      </c>
      <c r="F59">
        <v>20690804</v>
      </c>
      <c r="G59" s="4">
        <f t="shared" si="3"/>
        <v>6533</v>
      </c>
    </row>
    <row r="60" spans="4:7" ht="15">
      <c r="D60" t="s">
        <v>27</v>
      </c>
      <c r="E60" s="1">
        <v>20690952</v>
      </c>
      <c r="F60">
        <v>20691151</v>
      </c>
      <c r="G60" s="4">
        <f t="shared" si="3"/>
        <v>148</v>
      </c>
    </row>
    <row r="61" spans="4:7" ht="15">
      <c r="D61" t="s">
        <v>28</v>
      </c>
      <c r="E61" s="1">
        <v>20692889</v>
      </c>
      <c r="F61">
        <v>20693092</v>
      </c>
      <c r="G61" s="4">
        <f t="shared" si="3"/>
        <v>1738</v>
      </c>
    </row>
    <row r="62" spans="4:7" ht="15">
      <c r="D62" t="s">
        <v>29</v>
      </c>
      <c r="E62" s="1">
        <v>20694646</v>
      </c>
      <c r="F62">
        <v>20694801</v>
      </c>
      <c r="G62" s="4">
        <f t="shared" si="3"/>
        <v>1554</v>
      </c>
    </row>
    <row r="63" spans="4:7" ht="15">
      <c r="D63" t="s">
        <v>30</v>
      </c>
      <c r="E63" s="1">
        <v>20698148</v>
      </c>
      <c r="F63">
        <v>20698406</v>
      </c>
      <c r="G63" s="4">
        <f t="shared" si="3"/>
        <v>3347</v>
      </c>
    </row>
    <row r="64" spans="4:9" ht="15">
      <c r="D64" t="s">
        <v>31</v>
      </c>
      <c r="E64" s="1">
        <v>20724231</v>
      </c>
      <c r="F64">
        <v>20725646</v>
      </c>
      <c r="G64" s="4">
        <f t="shared" si="3"/>
        <v>25825</v>
      </c>
      <c r="I64">
        <f>F64+2000</f>
        <v>20727646</v>
      </c>
    </row>
    <row r="65" spans="5:11" ht="15">
      <c r="E65" s="1"/>
      <c r="H65" t="s">
        <v>62</v>
      </c>
      <c r="I65" t="s">
        <v>63</v>
      </c>
      <c r="J65" t="s">
        <v>64</v>
      </c>
      <c r="K65" t="s">
        <v>65</v>
      </c>
    </row>
    <row r="66" spans="1:11" ht="12.75">
      <c r="A66" t="s">
        <v>7</v>
      </c>
      <c r="B66" t="s">
        <v>9</v>
      </c>
      <c r="D66" t="s">
        <v>16</v>
      </c>
      <c r="E66">
        <v>80370431</v>
      </c>
      <c r="F66">
        <v>80370530</v>
      </c>
      <c r="H66">
        <f>E66-5000</f>
        <v>80365431</v>
      </c>
      <c r="J66" t="str">
        <f>CONCATENATE("chr16:",H66,"..",I67)</f>
        <v>chr16:80365431..80382288</v>
      </c>
      <c r="K66" t="str">
        <f>CONCATENATE("chr16:",I67,"..",H68)</f>
        <v>chr16:80382288..80440550</v>
      </c>
    </row>
    <row r="67" spans="1:10" ht="15">
      <c r="A67" s="6" t="s">
        <v>73</v>
      </c>
      <c r="D67" t="s">
        <v>17</v>
      </c>
      <c r="E67" s="1">
        <v>80377049</v>
      </c>
      <c r="F67">
        <v>80377288</v>
      </c>
      <c r="G67" s="4">
        <f aca="true" t="shared" si="4" ref="G67:G98">E67-F66</f>
        <v>6519</v>
      </c>
      <c r="I67">
        <f>F67+5000</f>
        <v>80382288</v>
      </c>
      <c r="J67" t="str">
        <f>CONCATENATE("chr16:",H68,"..",I98)</f>
        <v>chr16:80440550..80551399</v>
      </c>
    </row>
    <row r="68" spans="3:8" ht="15">
      <c r="C68" t="s">
        <v>111</v>
      </c>
      <c r="D68" t="s">
        <v>18</v>
      </c>
      <c r="E68" s="1">
        <v>80445550</v>
      </c>
      <c r="F68">
        <v>80445693</v>
      </c>
      <c r="G68" s="5">
        <f t="shared" si="4"/>
        <v>68262</v>
      </c>
      <c r="H68">
        <f>E68-5000</f>
        <v>80440550</v>
      </c>
    </row>
    <row r="69" spans="4:7" ht="15">
      <c r="D69" t="s">
        <v>19</v>
      </c>
      <c r="E69" s="1">
        <v>80449369</v>
      </c>
      <c r="F69">
        <v>80449462</v>
      </c>
      <c r="G69" s="4">
        <f t="shared" si="4"/>
        <v>3676</v>
      </c>
    </row>
    <row r="70" spans="4:7" ht="15">
      <c r="D70" t="s">
        <v>20</v>
      </c>
      <c r="E70" s="1">
        <v>80450222</v>
      </c>
      <c r="F70">
        <v>80450269</v>
      </c>
      <c r="G70" s="4">
        <f t="shared" si="4"/>
        <v>760</v>
      </c>
    </row>
    <row r="71" spans="4:7" ht="15">
      <c r="D71" t="s">
        <v>21</v>
      </c>
      <c r="E71" s="1">
        <v>80460320</v>
      </c>
      <c r="F71">
        <v>80460404</v>
      </c>
      <c r="G71" s="4">
        <f t="shared" si="4"/>
        <v>10051</v>
      </c>
    </row>
    <row r="72" spans="4:7" ht="15">
      <c r="D72" t="s">
        <v>22</v>
      </c>
      <c r="E72" s="1">
        <v>80461958</v>
      </c>
      <c r="F72">
        <v>80462041</v>
      </c>
      <c r="G72" s="4">
        <f t="shared" si="4"/>
        <v>1554</v>
      </c>
    </row>
    <row r="73" spans="4:7" ht="15">
      <c r="D73" t="s">
        <v>23</v>
      </c>
      <c r="E73" s="1">
        <v>80472016</v>
      </c>
      <c r="F73">
        <v>80472059</v>
      </c>
      <c r="G73" s="4">
        <f t="shared" si="4"/>
        <v>9975</v>
      </c>
    </row>
    <row r="74" spans="4:7" ht="15">
      <c r="D74" t="s">
        <v>24</v>
      </c>
      <c r="E74" s="1">
        <v>80474375</v>
      </c>
      <c r="F74">
        <v>80474447</v>
      </c>
      <c r="G74" s="4">
        <f t="shared" si="4"/>
        <v>2316</v>
      </c>
    </row>
    <row r="75" spans="4:7" ht="15">
      <c r="D75" t="s">
        <v>25</v>
      </c>
      <c r="E75" s="1">
        <v>80480278</v>
      </c>
      <c r="F75">
        <v>80480379</v>
      </c>
      <c r="G75" s="4">
        <f t="shared" si="4"/>
        <v>5831</v>
      </c>
    </row>
    <row r="76" spans="4:7" ht="15">
      <c r="D76" t="s">
        <v>26</v>
      </c>
      <c r="E76" s="1">
        <v>80482578</v>
      </c>
      <c r="F76">
        <v>80482696</v>
      </c>
      <c r="G76" s="4">
        <f t="shared" si="4"/>
        <v>2199</v>
      </c>
    </row>
    <row r="77" spans="4:7" ht="15">
      <c r="D77" t="s">
        <v>27</v>
      </c>
      <c r="E77" s="1">
        <v>80484815</v>
      </c>
      <c r="F77">
        <v>80484900</v>
      </c>
      <c r="G77" s="4">
        <f t="shared" si="4"/>
        <v>2119</v>
      </c>
    </row>
    <row r="78" spans="4:7" ht="15">
      <c r="D78" t="s">
        <v>28</v>
      </c>
      <c r="E78" s="1">
        <v>80486913</v>
      </c>
      <c r="F78">
        <v>80487033</v>
      </c>
      <c r="G78" s="4">
        <f t="shared" si="4"/>
        <v>2013</v>
      </c>
    </row>
    <row r="79" spans="4:7" ht="15">
      <c r="D79" t="s">
        <v>29</v>
      </c>
      <c r="E79" s="1">
        <v>80491718</v>
      </c>
      <c r="F79">
        <v>80491886</v>
      </c>
      <c r="G79" s="4">
        <f t="shared" si="4"/>
        <v>4685</v>
      </c>
    </row>
    <row r="80" spans="4:7" ht="15">
      <c r="D80" t="s">
        <v>30</v>
      </c>
      <c r="E80" s="1">
        <v>80496509</v>
      </c>
      <c r="F80">
        <v>80496613</v>
      </c>
      <c r="G80" s="4">
        <f t="shared" si="4"/>
        <v>4623</v>
      </c>
    </row>
    <row r="81" spans="4:7" ht="15">
      <c r="D81" t="s">
        <v>31</v>
      </c>
      <c r="E81" s="1">
        <v>80498791</v>
      </c>
      <c r="F81">
        <v>80498880</v>
      </c>
      <c r="G81" s="4">
        <f t="shared" si="4"/>
        <v>2178</v>
      </c>
    </row>
    <row r="82" spans="4:7" ht="15">
      <c r="D82" t="s">
        <v>32</v>
      </c>
      <c r="E82" s="1">
        <v>80499522</v>
      </c>
      <c r="F82">
        <v>80499697</v>
      </c>
      <c r="G82" s="4">
        <f t="shared" si="4"/>
        <v>642</v>
      </c>
    </row>
    <row r="83" spans="4:7" ht="15">
      <c r="D83" t="s">
        <v>33</v>
      </c>
      <c r="E83" s="1">
        <v>80501626</v>
      </c>
      <c r="F83">
        <v>80501826</v>
      </c>
      <c r="G83" s="4">
        <f t="shared" si="4"/>
        <v>1929</v>
      </c>
    </row>
    <row r="84" spans="4:7" ht="15">
      <c r="D84" t="s">
        <v>34</v>
      </c>
      <c r="E84" s="1">
        <v>80503703</v>
      </c>
      <c r="F84">
        <v>80503822</v>
      </c>
      <c r="G84" s="4">
        <f t="shared" si="4"/>
        <v>1877</v>
      </c>
    </row>
    <row r="85" spans="4:7" ht="15">
      <c r="D85" t="s">
        <v>35</v>
      </c>
      <c r="E85" s="1">
        <v>80510590</v>
      </c>
      <c r="F85">
        <v>80510770</v>
      </c>
      <c r="G85" s="4">
        <f t="shared" si="4"/>
        <v>6768</v>
      </c>
    </row>
    <row r="86" spans="4:7" ht="15">
      <c r="D86" t="s">
        <v>36</v>
      </c>
      <c r="E86" s="1">
        <v>80512304</v>
      </c>
      <c r="F86">
        <v>80512375</v>
      </c>
      <c r="G86" s="4">
        <f t="shared" si="4"/>
        <v>1534</v>
      </c>
    </row>
    <row r="87" spans="4:7" ht="15">
      <c r="D87" t="s">
        <v>37</v>
      </c>
      <c r="E87" s="1">
        <v>80514591</v>
      </c>
      <c r="F87">
        <v>80514700</v>
      </c>
      <c r="G87" s="4">
        <f t="shared" si="4"/>
        <v>2216</v>
      </c>
    </row>
    <row r="88" spans="4:7" ht="15">
      <c r="D88" t="s">
        <v>38</v>
      </c>
      <c r="E88" s="1">
        <v>80518188</v>
      </c>
      <c r="F88">
        <v>80518284</v>
      </c>
      <c r="G88" s="4">
        <f t="shared" si="4"/>
        <v>3488</v>
      </c>
    </row>
    <row r="89" spans="4:7" ht="15">
      <c r="D89" t="s">
        <v>39</v>
      </c>
      <c r="E89" s="1">
        <v>80519664</v>
      </c>
      <c r="F89">
        <v>80519730</v>
      </c>
      <c r="G89" s="4">
        <f t="shared" si="4"/>
        <v>1380</v>
      </c>
    </row>
    <row r="90" spans="4:7" ht="15">
      <c r="D90" t="s">
        <v>40</v>
      </c>
      <c r="E90" s="1">
        <v>80522603</v>
      </c>
      <c r="F90">
        <v>80522760</v>
      </c>
      <c r="G90" s="4">
        <f t="shared" si="4"/>
        <v>2873</v>
      </c>
    </row>
    <row r="91" spans="4:7" ht="15">
      <c r="D91" t="s">
        <v>41</v>
      </c>
      <c r="E91" s="1">
        <v>80525535</v>
      </c>
      <c r="F91">
        <v>80525637</v>
      </c>
      <c r="G91" s="4">
        <f t="shared" si="4"/>
        <v>2775</v>
      </c>
    </row>
    <row r="92" spans="4:7" ht="15">
      <c r="D92" t="s">
        <v>42</v>
      </c>
      <c r="E92" s="1">
        <v>80527275</v>
      </c>
      <c r="F92">
        <v>80527484</v>
      </c>
      <c r="G92" s="4">
        <f t="shared" si="4"/>
        <v>1638</v>
      </c>
    </row>
    <row r="93" spans="4:7" ht="15">
      <c r="D93" t="s">
        <v>43</v>
      </c>
      <c r="E93" s="1">
        <v>80528864</v>
      </c>
      <c r="F93">
        <v>80529009</v>
      </c>
      <c r="G93" s="4">
        <f t="shared" si="4"/>
        <v>1380</v>
      </c>
    </row>
    <row r="94" spans="4:7" ht="15">
      <c r="D94" t="s">
        <v>44</v>
      </c>
      <c r="E94" s="1">
        <v>80529907</v>
      </c>
      <c r="F94">
        <v>80530021</v>
      </c>
      <c r="G94" s="4">
        <f t="shared" si="4"/>
        <v>898</v>
      </c>
    </row>
    <row r="95" spans="4:7" ht="15">
      <c r="D95" t="s">
        <v>45</v>
      </c>
      <c r="E95" s="1">
        <v>80530998</v>
      </c>
      <c r="F95">
        <v>80531165</v>
      </c>
      <c r="G95" s="4">
        <f t="shared" si="4"/>
        <v>977</v>
      </c>
    </row>
    <row r="96" spans="4:7" ht="15">
      <c r="D96" t="s">
        <v>46</v>
      </c>
      <c r="E96" s="1">
        <v>80537281</v>
      </c>
      <c r="F96">
        <v>80537369</v>
      </c>
      <c r="G96" s="4">
        <f t="shared" si="4"/>
        <v>6116</v>
      </c>
    </row>
    <row r="97" spans="4:7" ht="15">
      <c r="D97" t="s">
        <v>47</v>
      </c>
      <c r="E97" s="1">
        <v>80547801</v>
      </c>
      <c r="F97">
        <v>80547985</v>
      </c>
      <c r="G97" s="4">
        <f t="shared" si="4"/>
        <v>10432</v>
      </c>
    </row>
    <row r="98" spans="4:9" ht="15">
      <c r="D98" t="s">
        <v>48</v>
      </c>
      <c r="E98" s="1">
        <v>80549062</v>
      </c>
      <c r="F98">
        <v>80549399</v>
      </c>
      <c r="G98" s="4">
        <f t="shared" si="4"/>
        <v>1077</v>
      </c>
      <c r="I98">
        <f>F98+2000</f>
        <v>80551399</v>
      </c>
    </row>
    <row r="99" spans="5:11" ht="15">
      <c r="E99" s="1"/>
      <c r="H99" t="s">
        <v>62</v>
      </c>
      <c r="I99" t="s">
        <v>63</v>
      </c>
      <c r="J99" t="s">
        <v>64</v>
      </c>
      <c r="K99" t="s">
        <v>65</v>
      </c>
    </row>
    <row r="100" spans="1:8" ht="12.75">
      <c r="A100" t="s">
        <v>8</v>
      </c>
      <c r="B100" t="s">
        <v>10</v>
      </c>
      <c r="D100" t="s">
        <v>16</v>
      </c>
      <c r="E100">
        <v>23754823</v>
      </c>
      <c r="F100">
        <v>23755170</v>
      </c>
      <c r="H100">
        <f>E100-5000</f>
        <v>23749823</v>
      </c>
    </row>
    <row r="101" spans="4:9" ht="15">
      <c r="D101" t="s">
        <v>17</v>
      </c>
      <c r="E101" s="1">
        <v>23756197</v>
      </c>
      <c r="F101">
        <v>23756228</v>
      </c>
      <c r="G101" s="4">
        <f aca="true" t="shared" si="5" ref="G101:G116">E101-F100</f>
        <v>1027</v>
      </c>
      <c r="I101">
        <f>F101+5000</f>
        <v>23761228</v>
      </c>
    </row>
    <row r="102" spans="4:8" ht="15">
      <c r="D102" t="s">
        <v>18</v>
      </c>
      <c r="E102" s="1">
        <v>23907330</v>
      </c>
      <c r="F102">
        <v>23907412</v>
      </c>
      <c r="G102" s="5">
        <f t="shared" si="5"/>
        <v>151102</v>
      </c>
      <c r="H102">
        <f>E102-5000</f>
        <v>23902330</v>
      </c>
    </row>
    <row r="103" spans="4:7" ht="15">
      <c r="D103" t="s">
        <v>19</v>
      </c>
      <c r="E103" s="1">
        <v>23950958</v>
      </c>
      <c r="F103">
        <v>23951069</v>
      </c>
      <c r="G103" s="4">
        <f t="shared" si="5"/>
        <v>43546</v>
      </c>
    </row>
    <row r="104" spans="4:9" ht="15">
      <c r="D104" t="s">
        <v>20</v>
      </c>
      <c r="E104" s="1">
        <v>23954241</v>
      </c>
      <c r="F104">
        <v>23954369</v>
      </c>
      <c r="G104" s="4">
        <f t="shared" si="5"/>
        <v>3172</v>
      </c>
      <c r="I104">
        <f>F104+5000</f>
        <v>23959369</v>
      </c>
    </row>
    <row r="105" spans="4:8" ht="15">
      <c r="D105" t="s">
        <v>21</v>
      </c>
      <c r="E105" s="1">
        <v>24011613</v>
      </c>
      <c r="F105">
        <v>24011769</v>
      </c>
      <c r="G105" s="5">
        <f t="shared" si="5"/>
        <v>57244</v>
      </c>
      <c r="H105">
        <f>E105-5000</f>
        <v>24006613</v>
      </c>
    </row>
    <row r="106" spans="4:7" ht="15">
      <c r="D106" t="s">
        <v>22</v>
      </c>
      <c r="E106" s="1">
        <v>24012985</v>
      </c>
      <c r="F106">
        <v>24013119</v>
      </c>
      <c r="G106" s="4">
        <f t="shared" si="5"/>
        <v>1216</v>
      </c>
    </row>
    <row r="107" spans="4:7" ht="15">
      <c r="D107" t="s">
        <v>23</v>
      </c>
      <c r="E107" s="1">
        <v>24031795</v>
      </c>
      <c r="F107">
        <v>24031891</v>
      </c>
      <c r="G107" s="4">
        <f t="shared" si="5"/>
        <v>18676</v>
      </c>
    </row>
    <row r="108" spans="4:7" ht="15">
      <c r="D108" t="s">
        <v>24</v>
      </c>
      <c r="E108" s="1">
        <v>24042657</v>
      </c>
      <c r="F108">
        <v>24042803</v>
      </c>
      <c r="G108" s="4">
        <f t="shared" si="5"/>
        <v>10766</v>
      </c>
    </row>
    <row r="109" spans="4:7" ht="15">
      <c r="D109" t="s">
        <v>25</v>
      </c>
      <c r="E109" s="1">
        <v>24073506</v>
      </c>
      <c r="F109">
        <v>24073679</v>
      </c>
      <c r="G109" s="4">
        <f t="shared" si="5"/>
        <v>30703</v>
      </c>
    </row>
    <row r="110" spans="4:7" ht="15">
      <c r="D110" t="s">
        <v>26</v>
      </c>
      <c r="E110" s="1">
        <v>24091092</v>
      </c>
      <c r="F110">
        <v>24091183</v>
      </c>
      <c r="G110" s="4">
        <f t="shared" si="5"/>
        <v>17413</v>
      </c>
    </row>
    <row r="111" spans="4:7" ht="15">
      <c r="D111" t="s">
        <v>27</v>
      </c>
      <c r="E111" s="1">
        <v>24093340</v>
      </c>
      <c r="F111">
        <v>24093402</v>
      </c>
      <c r="G111" s="4">
        <f t="shared" si="5"/>
        <v>2157</v>
      </c>
    </row>
    <row r="112" spans="4:7" ht="15">
      <c r="D112" t="s">
        <v>28</v>
      </c>
      <c r="E112" s="1">
        <v>24099612</v>
      </c>
      <c r="F112">
        <v>24099750</v>
      </c>
      <c r="G112" s="4">
        <f t="shared" si="5"/>
        <v>6210</v>
      </c>
    </row>
    <row r="113" spans="4:7" ht="15">
      <c r="D113" t="s">
        <v>29</v>
      </c>
      <c r="E113" s="1">
        <v>24103933</v>
      </c>
      <c r="F113">
        <v>24104013</v>
      </c>
      <c r="G113" s="4">
        <f t="shared" si="5"/>
        <v>4183</v>
      </c>
    </row>
    <row r="114" spans="4:7" ht="15">
      <c r="D114" t="s">
        <v>30</v>
      </c>
      <c r="E114" s="1">
        <v>24104282</v>
      </c>
      <c r="F114">
        <v>24104389</v>
      </c>
      <c r="G114" s="4">
        <f t="shared" si="5"/>
        <v>269</v>
      </c>
    </row>
    <row r="115" spans="4:7" ht="15">
      <c r="D115" t="s">
        <v>31</v>
      </c>
      <c r="E115" s="1">
        <v>24109912</v>
      </c>
      <c r="F115">
        <v>24110052</v>
      </c>
      <c r="G115" s="4">
        <f t="shared" si="5"/>
        <v>5523</v>
      </c>
    </row>
    <row r="116" spans="4:7" ht="15">
      <c r="D116" t="s">
        <v>32</v>
      </c>
      <c r="E116" s="1">
        <v>24133480</v>
      </c>
      <c r="F116">
        <v>24134824</v>
      </c>
      <c r="G116" s="4">
        <f t="shared" si="5"/>
        <v>23428</v>
      </c>
    </row>
    <row r="117" spans="5:11" ht="15">
      <c r="E117" s="1"/>
      <c r="H117" t="s">
        <v>62</v>
      </c>
      <c r="I117" t="s">
        <v>63</v>
      </c>
      <c r="J117" t="s">
        <v>64</v>
      </c>
      <c r="K117" t="s">
        <v>65</v>
      </c>
    </row>
    <row r="118" spans="1:11" ht="12.75">
      <c r="A118" t="s">
        <v>11</v>
      </c>
      <c r="B118" s="8" t="s">
        <v>14</v>
      </c>
      <c r="C118" s="8" t="s">
        <v>74</v>
      </c>
      <c r="D118" t="s">
        <v>16</v>
      </c>
      <c r="E118">
        <v>61729388</v>
      </c>
      <c r="F118">
        <v>61729604</v>
      </c>
      <c r="H118">
        <f>E118-5000</f>
        <v>61724388</v>
      </c>
      <c r="J118" t="str">
        <f>CONCATENATE("chr17:",H118,"..",I119)</f>
        <v>chr17:61724388..61737707</v>
      </c>
      <c r="K118" t="str">
        <f>CONCATENATE("chr17:",I119,":",H120)</f>
        <v>chr17:61737707:61917781</v>
      </c>
    </row>
    <row r="119" spans="1:11" ht="15">
      <c r="A119" s="6" t="s">
        <v>69</v>
      </c>
      <c r="D119" t="s">
        <v>17</v>
      </c>
      <c r="E119" s="1">
        <v>61732676</v>
      </c>
      <c r="F119">
        <v>61732707</v>
      </c>
      <c r="G119" s="4">
        <f aca="true" t="shared" si="6" ref="G119:G134">E119-F118</f>
        <v>3072</v>
      </c>
      <c r="I119">
        <f>F119+5000</f>
        <v>61737707</v>
      </c>
      <c r="J119" t="str">
        <f>CONCATENATE("chr17:",H120,"..",I120)</f>
        <v>chr17:61917781..61927863</v>
      </c>
      <c r="K119" t="str">
        <f>CONCATENATE("chr17:",I120,"..",H121)</f>
        <v>chr17:61927863..62062935</v>
      </c>
    </row>
    <row r="120" spans="3:10" ht="15">
      <c r="C120" t="s">
        <v>109</v>
      </c>
      <c r="D120" t="s">
        <v>18</v>
      </c>
      <c r="E120" s="1">
        <v>61922781</v>
      </c>
      <c r="F120">
        <v>61922863</v>
      </c>
      <c r="G120" s="5">
        <f t="shared" si="6"/>
        <v>190074</v>
      </c>
      <c r="H120">
        <f>E120-5000</f>
        <v>61917781</v>
      </c>
      <c r="I120">
        <f>F120+5000</f>
        <v>61927863</v>
      </c>
      <c r="J120" t="str">
        <f>CONCATENATE("chr17:",H121,"..",I134)</f>
        <v>chr17:62062935..62239324</v>
      </c>
    </row>
    <row r="121" spans="3:8" ht="15">
      <c r="C121" t="s">
        <v>110</v>
      </c>
      <c r="D121" t="s">
        <v>19</v>
      </c>
      <c r="E121" s="1">
        <v>62067935</v>
      </c>
      <c r="F121">
        <v>62068046</v>
      </c>
      <c r="G121" s="5">
        <f t="shared" si="6"/>
        <v>145072</v>
      </c>
      <c r="H121">
        <f>E121-5000</f>
        <v>62062935</v>
      </c>
    </row>
    <row r="122" spans="4:7" ht="15">
      <c r="D122" t="s">
        <v>20</v>
      </c>
      <c r="E122" s="1">
        <v>62071963</v>
      </c>
      <c r="F122">
        <v>62072091</v>
      </c>
      <c r="G122" s="4">
        <f t="shared" si="6"/>
        <v>3917</v>
      </c>
    </row>
    <row r="123" spans="4:7" ht="15">
      <c r="D123" t="s">
        <v>21</v>
      </c>
      <c r="E123" s="1">
        <v>62113691</v>
      </c>
      <c r="F123">
        <v>62113847</v>
      </c>
      <c r="G123" s="4">
        <f t="shared" si="6"/>
        <v>41600</v>
      </c>
    </row>
    <row r="124" spans="4:7" ht="15">
      <c r="D124" t="s">
        <v>22</v>
      </c>
      <c r="E124" s="1">
        <v>62114882</v>
      </c>
      <c r="F124">
        <v>62115016</v>
      </c>
      <c r="G124" s="4">
        <f t="shared" si="6"/>
        <v>1035</v>
      </c>
    </row>
    <row r="125" spans="4:7" ht="15">
      <c r="D125" t="s">
        <v>23</v>
      </c>
      <c r="E125" s="1">
        <v>62115531</v>
      </c>
      <c r="F125">
        <v>62115627</v>
      </c>
      <c r="G125" s="4">
        <f t="shared" si="6"/>
        <v>515</v>
      </c>
    </row>
    <row r="126" spans="4:7" ht="15">
      <c r="D126" t="s">
        <v>24</v>
      </c>
      <c r="E126" s="1">
        <v>62159268</v>
      </c>
      <c r="F126">
        <v>62159405</v>
      </c>
      <c r="G126" s="4">
        <f t="shared" si="6"/>
        <v>43641</v>
      </c>
    </row>
    <row r="127" spans="4:7" ht="15">
      <c r="D127" t="s">
        <v>25</v>
      </c>
      <c r="E127" s="1">
        <v>62162069</v>
      </c>
      <c r="F127">
        <v>62162242</v>
      </c>
      <c r="G127" s="4">
        <f t="shared" si="6"/>
        <v>2664</v>
      </c>
    </row>
    <row r="128" spans="4:7" ht="15">
      <c r="D128" t="s">
        <v>26</v>
      </c>
      <c r="E128" s="1">
        <v>62165344</v>
      </c>
      <c r="F128">
        <v>62165435</v>
      </c>
      <c r="G128" s="4">
        <f t="shared" si="6"/>
        <v>3102</v>
      </c>
    </row>
    <row r="129" spans="4:7" ht="15">
      <c r="D129" t="s">
        <v>27</v>
      </c>
      <c r="E129" s="1">
        <v>62168239</v>
      </c>
      <c r="F129">
        <v>62168301</v>
      </c>
      <c r="G129" s="4">
        <f t="shared" si="6"/>
        <v>2804</v>
      </c>
    </row>
    <row r="130" spans="4:7" ht="15">
      <c r="D130" t="s">
        <v>28</v>
      </c>
      <c r="E130" s="1">
        <v>62169202</v>
      </c>
      <c r="F130">
        <v>62169340</v>
      </c>
      <c r="G130" s="4">
        <f t="shared" si="6"/>
        <v>901</v>
      </c>
    </row>
    <row r="131" spans="4:7" ht="15">
      <c r="D131" t="s">
        <v>29</v>
      </c>
      <c r="E131" s="1">
        <v>62200567</v>
      </c>
      <c r="F131">
        <v>62200647</v>
      </c>
      <c r="G131" s="4">
        <f t="shared" si="6"/>
        <v>31227</v>
      </c>
    </row>
    <row r="132" spans="4:7" ht="15">
      <c r="D132" t="s">
        <v>30</v>
      </c>
      <c r="E132" s="1">
        <v>62213447</v>
      </c>
      <c r="F132">
        <v>62213554</v>
      </c>
      <c r="G132" s="4">
        <f t="shared" si="6"/>
        <v>12800</v>
      </c>
    </row>
    <row r="133" spans="4:7" ht="15">
      <c r="D133" t="s">
        <v>31</v>
      </c>
      <c r="E133" s="1">
        <v>62215419</v>
      </c>
      <c r="F133">
        <v>62215559</v>
      </c>
      <c r="G133" s="4">
        <f t="shared" si="6"/>
        <v>1865</v>
      </c>
    </row>
    <row r="134" spans="4:9" ht="15">
      <c r="D134" t="s">
        <v>32</v>
      </c>
      <c r="E134" s="1">
        <v>62230453</v>
      </c>
      <c r="F134">
        <v>62237324</v>
      </c>
      <c r="G134" s="4">
        <f t="shared" si="6"/>
        <v>14894</v>
      </c>
      <c r="I134">
        <f>F134+2000</f>
        <v>62239324</v>
      </c>
    </row>
    <row r="135" spans="5:11" ht="15">
      <c r="E135" s="1"/>
      <c r="H135" t="s">
        <v>62</v>
      </c>
      <c r="I135" t="s">
        <v>63</v>
      </c>
      <c r="J135" t="s">
        <v>64</v>
      </c>
      <c r="K135" t="s">
        <v>65</v>
      </c>
    </row>
    <row r="136" spans="1:11" ht="12.75">
      <c r="A136" t="s">
        <v>12</v>
      </c>
      <c r="B136" t="s">
        <v>13</v>
      </c>
      <c r="C136" t="s">
        <v>74</v>
      </c>
      <c r="D136" t="s">
        <v>16</v>
      </c>
      <c r="E136">
        <v>8061296</v>
      </c>
      <c r="F136">
        <v>8061397</v>
      </c>
      <c r="H136">
        <f>E136-5000</f>
        <v>8056296</v>
      </c>
      <c r="J136" t="str">
        <f>CONCATENATE("chr20:",H136,"..",I137)</f>
        <v>chr20:8056296..8084018</v>
      </c>
      <c r="K136" t="str">
        <f>CONCATENATE("chr20:",I137,"..",H138)</f>
        <v>chr20:8084018..8295029</v>
      </c>
    </row>
    <row r="137" spans="1:11" ht="15">
      <c r="A137" s="6" t="s">
        <v>70</v>
      </c>
      <c r="D137" t="s">
        <v>17</v>
      </c>
      <c r="E137" s="1">
        <v>8078941</v>
      </c>
      <c r="F137">
        <v>8079018</v>
      </c>
      <c r="G137" s="4">
        <f aca="true" t="shared" si="7" ref="G137:G168">E137-F136</f>
        <v>17544</v>
      </c>
      <c r="I137">
        <f>F137+5000</f>
        <v>8084018</v>
      </c>
      <c r="J137" t="str">
        <f>CONCATENATE("chr20:",H138,"..",F138)</f>
        <v>chr20:8295029..8300097</v>
      </c>
      <c r="K137" t="str">
        <f>CONCATENATE("chr20:",I138,"..",H139)</f>
        <v>chr20:8305097..8551941</v>
      </c>
    </row>
    <row r="138" spans="3:11" ht="15">
      <c r="C138" t="s">
        <v>111</v>
      </c>
      <c r="D138" t="s">
        <v>18</v>
      </c>
      <c r="E138" s="1">
        <v>8300029</v>
      </c>
      <c r="F138">
        <v>8300097</v>
      </c>
      <c r="G138" s="5">
        <f t="shared" si="7"/>
        <v>221011</v>
      </c>
      <c r="H138">
        <f>E138-5000</f>
        <v>8295029</v>
      </c>
      <c r="I138">
        <f>F138+5000</f>
        <v>8305097</v>
      </c>
      <c r="J138" t="str">
        <f>CONCATENATE("chr20:",H139,"..",I167)</f>
        <v>chr20:8551941..8735820</v>
      </c>
      <c r="K138" t="str">
        <f>CONCATENATE("chr20:",I167,"..",H168)</f>
        <v>chr20:8735820..8805269</v>
      </c>
    </row>
    <row r="139" spans="3:10" ht="15">
      <c r="C139" t="s">
        <v>109</v>
      </c>
      <c r="D139" t="s">
        <v>19</v>
      </c>
      <c r="E139" s="1">
        <v>8556941</v>
      </c>
      <c r="F139">
        <v>8557078</v>
      </c>
      <c r="G139" s="5">
        <f t="shared" si="7"/>
        <v>256844</v>
      </c>
      <c r="H139">
        <f>E139-5000</f>
        <v>8551941</v>
      </c>
      <c r="J139" t="str">
        <f>CONCATENATE("chr20:",H168,"..",I168)</f>
        <v>chr20:8805269..8815547</v>
      </c>
    </row>
    <row r="140" spans="4:7" ht="15">
      <c r="D140" t="s">
        <v>20</v>
      </c>
      <c r="E140" s="1">
        <v>8574749</v>
      </c>
      <c r="F140">
        <v>8574828</v>
      </c>
      <c r="G140" s="4">
        <f t="shared" si="7"/>
        <v>17671</v>
      </c>
    </row>
    <row r="141" spans="4:7" ht="15">
      <c r="D141" t="s">
        <v>21</v>
      </c>
      <c r="E141" s="1">
        <v>8576547</v>
      </c>
      <c r="F141">
        <v>8576600</v>
      </c>
      <c r="G141" s="4">
        <f t="shared" si="7"/>
        <v>1719</v>
      </c>
    </row>
    <row r="142" spans="4:7" ht="15">
      <c r="D142" t="s">
        <v>22</v>
      </c>
      <c r="E142" s="1">
        <v>8578021</v>
      </c>
      <c r="F142">
        <v>8578096</v>
      </c>
      <c r="G142" s="4">
        <f t="shared" si="7"/>
        <v>1421</v>
      </c>
    </row>
    <row r="143" spans="4:7" ht="15">
      <c r="D143" t="s">
        <v>23</v>
      </c>
      <c r="E143" s="1">
        <v>8585831</v>
      </c>
      <c r="F143">
        <v>8585931</v>
      </c>
      <c r="G143" s="4">
        <f t="shared" si="7"/>
        <v>7735</v>
      </c>
    </row>
    <row r="144" spans="4:7" ht="15">
      <c r="D144" t="s">
        <v>24</v>
      </c>
      <c r="E144" s="1">
        <v>8587185</v>
      </c>
      <c r="F144">
        <v>8587351</v>
      </c>
      <c r="G144" s="4">
        <f t="shared" si="7"/>
        <v>1254</v>
      </c>
    </row>
    <row r="145" spans="4:7" ht="15">
      <c r="D145" t="s">
        <v>25</v>
      </c>
      <c r="E145" s="1">
        <v>8613579</v>
      </c>
      <c r="F145">
        <v>8613725</v>
      </c>
      <c r="G145" s="4">
        <f t="shared" si="7"/>
        <v>26228</v>
      </c>
    </row>
    <row r="146" spans="4:7" ht="15">
      <c r="D146" t="s">
        <v>26</v>
      </c>
      <c r="E146" s="1">
        <v>8626273</v>
      </c>
      <c r="F146">
        <v>8626430</v>
      </c>
      <c r="G146" s="4">
        <f t="shared" si="7"/>
        <v>12548</v>
      </c>
    </row>
    <row r="147" spans="4:7" ht="15">
      <c r="D147" t="s">
        <v>27</v>
      </c>
      <c r="E147" s="1">
        <v>8637317</v>
      </c>
      <c r="F147">
        <v>8637399</v>
      </c>
      <c r="G147" s="4">
        <f t="shared" si="7"/>
        <v>10887</v>
      </c>
    </row>
    <row r="148" spans="4:7" ht="15">
      <c r="D148" t="s">
        <v>28</v>
      </c>
      <c r="E148" s="1">
        <v>8644911</v>
      </c>
      <c r="F148">
        <v>8644995</v>
      </c>
      <c r="G148" s="4">
        <f t="shared" si="7"/>
        <v>7512</v>
      </c>
    </row>
    <row r="149" spans="4:7" ht="15">
      <c r="D149" t="s">
        <v>29</v>
      </c>
      <c r="E149" s="1">
        <v>8646318</v>
      </c>
      <c r="F149">
        <v>8646495</v>
      </c>
      <c r="G149" s="4">
        <f t="shared" si="7"/>
        <v>1323</v>
      </c>
    </row>
    <row r="150" spans="4:7" ht="15">
      <c r="D150" t="s">
        <v>30</v>
      </c>
      <c r="E150" s="1">
        <v>8651001</v>
      </c>
      <c r="F150">
        <v>8651068</v>
      </c>
      <c r="G150" s="4">
        <f t="shared" si="7"/>
        <v>4506</v>
      </c>
    </row>
    <row r="151" spans="4:7" ht="15">
      <c r="D151" t="s">
        <v>31</v>
      </c>
      <c r="E151" s="1">
        <v>8653303</v>
      </c>
      <c r="F151">
        <v>8653399</v>
      </c>
      <c r="G151" s="4">
        <f t="shared" si="7"/>
        <v>2235</v>
      </c>
    </row>
    <row r="152" spans="4:7" ht="15">
      <c r="D152" t="s">
        <v>32</v>
      </c>
      <c r="E152" s="1">
        <v>8655956</v>
      </c>
      <c r="F152">
        <v>8656040</v>
      </c>
      <c r="G152" s="4">
        <f t="shared" si="7"/>
        <v>2557</v>
      </c>
    </row>
    <row r="153" spans="4:7" ht="15">
      <c r="D153" t="s">
        <v>33</v>
      </c>
      <c r="E153" s="1">
        <v>8657697</v>
      </c>
      <c r="F153">
        <v>8657821</v>
      </c>
      <c r="G153" s="4">
        <f t="shared" si="7"/>
        <v>1657</v>
      </c>
    </row>
    <row r="154" spans="4:7" ht="15">
      <c r="D154" t="s">
        <v>34</v>
      </c>
      <c r="E154" s="1">
        <v>8661885</v>
      </c>
      <c r="F154">
        <v>8662039</v>
      </c>
      <c r="G154" s="4">
        <f t="shared" si="7"/>
        <v>4064</v>
      </c>
    </row>
    <row r="155" spans="4:7" ht="15">
      <c r="D155" t="s">
        <v>35</v>
      </c>
      <c r="E155" s="1">
        <v>8665675</v>
      </c>
      <c r="F155">
        <v>8665839</v>
      </c>
      <c r="G155" s="4">
        <f t="shared" si="7"/>
        <v>3636</v>
      </c>
    </row>
    <row r="156" spans="4:7" ht="15">
      <c r="D156" t="s">
        <v>36</v>
      </c>
      <c r="E156" s="1">
        <v>8667908</v>
      </c>
      <c r="F156">
        <v>8668007</v>
      </c>
      <c r="G156" s="4">
        <f t="shared" si="7"/>
        <v>2069</v>
      </c>
    </row>
    <row r="157" spans="4:7" ht="15">
      <c r="D157" t="s">
        <v>37</v>
      </c>
      <c r="E157" s="1">
        <v>8668991</v>
      </c>
      <c r="F157">
        <v>8669095</v>
      </c>
      <c r="G157" s="4">
        <f t="shared" si="7"/>
        <v>984</v>
      </c>
    </row>
    <row r="158" spans="4:7" ht="15">
      <c r="D158" t="s">
        <v>38</v>
      </c>
      <c r="E158" s="1">
        <v>8670111</v>
      </c>
      <c r="F158">
        <v>8670220</v>
      </c>
      <c r="G158" s="4">
        <f t="shared" si="7"/>
        <v>1016</v>
      </c>
    </row>
    <row r="159" spans="4:7" ht="15">
      <c r="D159" t="s">
        <v>39</v>
      </c>
      <c r="E159" s="1">
        <v>8685693</v>
      </c>
      <c r="F159">
        <v>8685825</v>
      </c>
      <c r="G159" s="4">
        <f t="shared" si="7"/>
        <v>15473</v>
      </c>
    </row>
    <row r="160" spans="4:7" ht="15">
      <c r="D160" t="s">
        <v>40</v>
      </c>
      <c r="E160" s="1">
        <v>8689054</v>
      </c>
      <c r="F160">
        <v>8689107</v>
      </c>
      <c r="G160" s="4">
        <f t="shared" si="7"/>
        <v>3229</v>
      </c>
    </row>
    <row r="161" spans="4:7" ht="15">
      <c r="D161" t="s">
        <v>41</v>
      </c>
      <c r="E161" s="1">
        <v>8693786</v>
      </c>
      <c r="F161">
        <v>8694005</v>
      </c>
      <c r="G161" s="4">
        <f t="shared" si="7"/>
        <v>4679</v>
      </c>
    </row>
    <row r="162" spans="4:7" ht="15">
      <c r="D162" t="s">
        <v>42</v>
      </c>
      <c r="E162" s="1">
        <v>8703186</v>
      </c>
      <c r="F162">
        <v>8703366</v>
      </c>
      <c r="G162" s="4">
        <f t="shared" si="7"/>
        <v>9181</v>
      </c>
    </row>
    <row r="163" spans="4:7" ht="15">
      <c r="D163" t="s">
        <v>43</v>
      </c>
      <c r="E163" s="1">
        <v>8717096</v>
      </c>
      <c r="F163">
        <v>8717172</v>
      </c>
      <c r="G163" s="4">
        <f t="shared" si="7"/>
        <v>13730</v>
      </c>
    </row>
    <row r="164" spans="4:7" ht="15">
      <c r="D164" t="s">
        <v>44</v>
      </c>
      <c r="E164" s="1">
        <v>8717280</v>
      </c>
      <c r="F164">
        <v>8717369</v>
      </c>
      <c r="G164" s="4">
        <f t="shared" si="7"/>
        <v>108</v>
      </c>
    </row>
    <row r="165" spans="4:7" ht="15">
      <c r="D165" t="s">
        <v>45</v>
      </c>
      <c r="E165" s="1">
        <v>8718165</v>
      </c>
      <c r="F165">
        <v>8718222</v>
      </c>
      <c r="G165" s="4">
        <f t="shared" si="7"/>
        <v>796</v>
      </c>
    </row>
    <row r="166" spans="4:7" ht="15">
      <c r="D166" t="s">
        <v>46</v>
      </c>
      <c r="E166" s="1">
        <v>8718822</v>
      </c>
      <c r="F166">
        <v>8718908</v>
      </c>
      <c r="G166" s="4">
        <f t="shared" si="7"/>
        <v>600</v>
      </c>
    </row>
    <row r="167" spans="4:9" ht="15">
      <c r="D167" t="s">
        <v>47</v>
      </c>
      <c r="E167" s="1">
        <v>8730703</v>
      </c>
      <c r="F167">
        <v>8730820</v>
      </c>
      <c r="G167" s="4">
        <f t="shared" si="7"/>
        <v>11795</v>
      </c>
      <c r="I167">
        <f>F167+5000</f>
        <v>8735820</v>
      </c>
    </row>
    <row r="168" spans="3:9" ht="15">
      <c r="C168" t="s">
        <v>112</v>
      </c>
      <c r="D168" t="s">
        <v>48</v>
      </c>
      <c r="E168" s="1">
        <v>8810269</v>
      </c>
      <c r="F168">
        <v>8813547</v>
      </c>
      <c r="G168" s="5">
        <f t="shared" si="7"/>
        <v>79449</v>
      </c>
      <c r="H168">
        <f>E168-5000</f>
        <v>8805269</v>
      </c>
      <c r="I168">
        <f>F168+2000</f>
        <v>8815547</v>
      </c>
    </row>
    <row r="169" spans="5:11" ht="15">
      <c r="E169" s="1"/>
      <c r="H169" t="s">
        <v>62</v>
      </c>
      <c r="I169" t="s">
        <v>63</v>
      </c>
      <c r="J169" t="s">
        <v>64</v>
      </c>
      <c r="K169" t="s">
        <v>65</v>
      </c>
    </row>
    <row r="170" spans="1:11" ht="12.75">
      <c r="A170" s="3" t="s">
        <v>49</v>
      </c>
      <c r="B170" s="3" t="s">
        <v>52</v>
      </c>
      <c r="C170" s="3"/>
      <c r="D170" t="s">
        <v>16</v>
      </c>
      <c r="E170">
        <v>7449345</v>
      </c>
      <c r="F170">
        <v>7449619</v>
      </c>
      <c r="H170">
        <f>E170-5000</f>
        <v>7444345</v>
      </c>
      <c r="J170" t="str">
        <f>CONCATENATE("chr5:",H170,"..",I171)</f>
        <v>chr5:7444345..7472883</v>
      </c>
      <c r="K170" t="str">
        <f>CONCATENATE("chr5:",I171,"..",H172)</f>
        <v>chr5:7472883..7568851</v>
      </c>
    </row>
    <row r="171" spans="1:11" ht="15">
      <c r="A171" s="6" t="s">
        <v>71</v>
      </c>
      <c r="B171" s="3" t="s">
        <v>75</v>
      </c>
      <c r="C171" s="3"/>
      <c r="D171" t="s">
        <v>17</v>
      </c>
      <c r="E171" s="1">
        <v>7467686</v>
      </c>
      <c r="F171">
        <v>7467883</v>
      </c>
      <c r="G171" s="4">
        <f aca="true" t="shared" si="8" ref="G171:G194">E171-F170</f>
        <v>18067</v>
      </c>
      <c r="I171">
        <f>F171+5000</f>
        <v>7472883</v>
      </c>
      <c r="J171" t="str">
        <f>CONCATENATE("chr5:",H172,"..",I172)</f>
        <v>chr5:7568851..7579012</v>
      </c>
      <c r="K171" t="str">
        <f>CONCATENATE("chr5:",I172,"..",H173)</f>
        <v>chr5:7579012..7674280</v>
      </c>
    </row>
    <row r="172" spans="1:11" ht="15">
      <c r="A172" s="3"/>
      <c r="B172" s="3"/>
      <c r="C172" s="3" t="s">
        <v>111</v>
      </c>
      <c r="D172" t="s">
        <v>18</v>
      </c>
      <c r="E172" s="1">
        <v>7573851</v>
      </c>
      <c r="F172">
        <v>7574012</v>
      </c>
      <c r="G172" s="5">
        <f t="shared" si="8"/>
        <v>105968</v>
      </c>
      <c r="H172">
        <f>E172-5000</f>
        <v>7568851</v>
      </c>
      <c r="I172">
        <f>F172+5000</f>
        <v>7579012</v>
      </c>
      <c r="J172" t="str">
        <f>CONCATENATE("chr5:",H173,"..",I173)</f>
        <v>chr5:7674280..7684429</v>
      </c>
      <c r="K172" t="str">
        <f>CONCATENATE("chr5:",I173,"..",H174)</f>
        <v>chr5:7684429..7738804</v>
      </c>
    </row>
    <row r="173" spans="1:10" ht="15">
      <c r="A173" s="3"/>
      <c r="B173" s="3"/>
      <c r="C173" s="3" t="s">
        <v>109</v>
      </c>
      <c r="D173" t="s">
        <v>19</v>
      </c>
      <c r="E173" s="1">
        <v>7679280</v>
      </c>
      <c r="F173">
        <v>7679429</v>
      </c>
      <c r="G173" s="5">
        <f t="shared" si="8"/>
        <v>105268</v>
      </c>
      <c r="H173">
        <f>E173-5000</f>
        <v>7674280</v>
      </c>
      <c r="I173">
        <f>F173+5000</f>
        <v>7684429</v>
      </c>
      <c r="J173" t="str">
        <f>CONCATENATE("chr5:",H174,"..",I194)</f>
        <v>chr5:7738804..7885194</v>
      </c>
    </row>
    <row r="174" spans="1:8" ht="15">
      <c r="A174" s="3"/>
      <c r="B174" s="3"/>
      <c r="C174" s="3" t="s">
        <v>110</v>
      </c>
      <c r="D174" t="s">
        <v>20</v>
      </c>
      <c r="E174" s="1">
        <v>7743804</v>
      </c>
      <c r="F174">
        <v>7743952</v>
      </c>
      <c r="G174" s="5">
        <f t="shared" si="8"/>
        <v>64375</v>
      </c>
      <c r="H174">
        <f>E174-5000</f>
        <v>7738804</v>
      </c>
    </row>
    <row r="175" spans="1:7" ht="15">
      <c r="A175" s="3"/>
      <c r="B175" s="3"/>
      <c r="C175" s="3"/>
      <c r="D175" t="s">
        <v>21</v>
      </c>
      <c r="E175" s="1">
        <v>7748865</v>
      </c>
      <c r="F175">
        <v>7748976</v>
      </c>
      <c r="G175" s="4">
        <f t="shared" si="8"/>
        <v>4913</v>
      </c>
    </row>
    <row r="176" spans="1:7" ht="15">
      <c r="A176" s="3"/>
      <c r="B176" s="3"/>
      <c r="C176" s="3"/>
      <c r="D176" t="s">
        <v>22</v>
      </c>
      <c r="E176" s="1">
        <v>7751360</v>
      </c>
      <c r="F176">
        <v>7751487</v>
      </c>
      <c r="G176" s="4">
        <f t="shared" si="8"/>
        <v>2384</v>
      </c>
    </row>
    <row r="177" spans="1:7" ht="15">
      <c r="A177" s="3"/>
      <c r="B177" s="3"/>
      <c r="C177" s="3"/>
      <c r="D177" t="s">
        <v>23</v>
      </c>
      <c r="E177" s="1">
        <v>7759857</v>
      </c>
      <c r="F177">
        <v>7760015</v>
      </c>
      <c r="G177" s="4">
        <f t="shared" si="8"/>
        <v>8370</v>
      </c>
    </row>
    <row r="178" spans="1:7" ht="15">
      <c r="A178" s="3"/>
      <c r="B178" s="3"/>
      <c r="C178" s="3"/>
      <c r="D178" t="s">
        <v>24</v>
      </c>
      <c r="E178" s="1">
        <v>7760819</v>
      </c>
      <c r="F178">
        <v>7760951</v>
      </c>
      <c r="G178" s="4">
        <f t="shared" si="8"/>
        <v>804</v>
      </c>
    </row>
    <row r="179" spans="1:7" ht="15">
      <c r="A179" s="3"/>
      <c r="B179" s="3"/>
      <c r="C179" s="3"/>
      <c r="D179" t="s">
        <v>25</v>
      </c>
      <c r="E179" s="1">
        <v>7762324</v>
      </c>
      <c r="F179">
        <v>7762500</v>
      </c>
      <c r="G179" s="4">
        <f t="shared" si="8"/>
        <v>1373</v>
      </c>
    </row>
    <row r="180" spans="1:7" ht="15">
      <c r="A180" s="3"/>
      <c r="B180" s="3"/>
      <c r="C180" s="3"/>
      <c r="D180" t="s">
        <v>26</v>
      </c>
      <c r="E180" s="1">
        <v>7765969</v>
      </c>
      <c r="F180">
        <v>7766012</v>
      </c>
      <c r="G180" s="4">
        <f t="shared" si="8"/>
        <v>3469</v>
      </c>
    </row>
    <row r="181" spans="1:7" ht="15">
      <c r="A181" s="3"/>
      <c r="B181" s="3"/>
      <c r="C181" s="3"/>
      <c r="D181" t="s">
        <v>27</v>
      </c>
      <c r="E181" s="1">
        <v>7770270</v>
      </c>
      <c r="F181">
        <v>7770350</v>
      </c>
      <c r="G181" s="4">
        <f t="shared" si="8"/>
        <v>4258</v>
      </c>
    </row>
    <row r="182" spans="1:7" ht="15">
      <c r="A182" s="3"/>
      <c r="B182" s="3"/>
      <c r="C182" s="3"/>
      <c r="D182" t="s">
        <v>28</v>
      </c>
      <c r="E182" s="1">
        <v>7777658</v>
      </c>
      <c r="F182">
        <v>7777727</v>
      </c>
      <c r="G182" s="4">
        <f t="shared" si="8"/>
        <v>7308</v>
      </c>
    </row>
    <row r="183" spans="1:7" ht="15">
      <c r="A183" s="3"/>
      <c r="B183" s="3"/>
      <c r="C183" s="3"/>
      <c r="D183" t="s">
        <v>29</v>
      </c>
      <c r="E183" s="1">
        <v>7780277</v>
      </c>
      <c r="F183">
        <v>7780374</v>
      </c>
      <c r="G183" s="4">
        <f t="shared" si="8"/>
        <v>2550</v>
      </c>
    </row>
    <row r="184" spans="1:7" ht="15">
      <c r="A184" s="3"/>
      <c r="B184" s="3"/>
      <c r="C184" s="3"/>
      <c r="D184" t="s">
        <v>30</v>
      </c>
      <c r="E184" s="1">
        <v>7796781</v>
      </c>
      <c r="F184">
        <v>7796865</v>
      </c>
      <c r="G184" s="4">
        <f t="shared" si="8"/>
        <v>16407</v>
      </c>
    </row>
    <row r="185" spans="1:7" ht="15">
      <c r="A185" s="3"/>
      <c r="B185" s="3"/>
      <c r="C185" s="3"/>
      <c r="D185" t="s">
        <v>31</v>
      </c>
      <c r="E185" s="1">
        <v>7810562</v>
      </c>
      <c r="F185">
        <v>7810699</v>
      </c>
      <c r="G185" s="4">
        <f t="shared" si="8"/>
        <v>13697</v>
      </c>
    </row>
    <row r="186" spans="1:7" ht="15">
      <c r="A186" s="3"/>
      <c r="B186" s="3"/>
      <c r="C186" s="3"/>
      <c r="D186" t="s">
        <v>32</v>
      </c>
      <c r="E186" s="1">
        <v>7819800</v>
      </c>
      <c r="F186">
        <v>7819919</v>
      </c>
      <c r="G186" s="4">
        <f t="shared" si="8"/>
        <v>9101</v>
      </c>
    </row>
    <row r="187" spans="1:7" ht="15">
      <c r="A187" s="3"/>
      <c r="B187" s="3"/>
      <c r="C187" s="3"/>
      <c r="D187" t="s">
        <v>33</v>
      </c>
      <c r="E187" s="1">
        <v>7826045</v>
      </c>
      <c r="F187">
        <v>7826214</v>
      </c>
      <c r="G187" s="4">
        <f t="shared" si="8"/>
        <v>6126</v>
      </c>
    </row>
    <row r="188" spans="1:7" ht="15">
      <c r="A188" s="3"/>
      <c r="B188" s="3"/>
      <c r="C188" s="3"/>
      <c r="D188" t="s">
        <v>34</v>
      </c>
      <c r="E188" s="1">
        <v>7837478</v>
      </c>
      <c r="F188">
        <v>7837562</v>
      </c>
      <c r="G188" s="4">
        <f t="shared" si="8"/>
        <v>11264</v>
      </c>
    </row>
    <row r="189" spans="1:7" ht="15">
      <c r="A189" s="3"/>
      <c r="B189" s="3"/>
      <c r="C189" s="3"/>
      <c r="D189" t="s">
        <v>35</v>
      </c>
      <c r="E189" s="1">
        <v>7842755</v>
      </c>
      <c r="F189">
        <v>7842913</v>
      </c>
      <c r="G189" s="4">
        <f t="shared" si="8"/>
        <v>5193</v>
      </c>
    </row>
    <row r="190" spans="1:7" ht="15">
      <c r="A190" s="3"/>
      <c r="B190" s="3"/>
      <c r="C190" s="3"/>
      <c r="D190" t="s">
        <v>36</v>
      </c>
      <c r="E190" s="1">
        <v>7855331</v>
      </c>
      <c r="F190">
        <v>7855477</v>
      </c>
      <c r="G190" s="4">
        <f t="shared" si="8"/>
        <v>12418</v>
      </c>
    </row>
    <row r="191" spans="1:7" ht="15">
      <c r="A191" s="3"/>
      <c r="B191" s="3"/>
      <c r="C191" s="3"/>
      <c r="D191" t="s">
        <v>37</v>
      </c>
      <c r="E191" s="1">
        <v>7857698</v>
      </c>
      <c r="F191">
        <v>7857805</v>
      </c>
      <c r="G191" s="4">
        <f t="shared" si="8"/>
        <v>2221</v>
      </c>
    </row>
    <row r="192" spans="1:7" ht="15">
      <c r="A192" s="3"/>
      <c r="B192" s="3"/>
      <c r="C192" s="3"/>
      <c r="D192" t="s">
        <v>38</v>
      </c>
      <c r="E192" s="1">
        <v>7869979</v>
      </c>
      <c r="F192">
        <v>7870093</v>
      </c>
      <c r="G192" s="4">
        <f t="shared" si="8"/>
        <v>12174</v>
      </c>
    </row>
    <row r="193" spans="1:7" ht="15">
      <c r="A193" s="3"/>
      <c r="B193" s="3"/>
      <c r="C193" s="3"/>
      <c r="D193" t="s">
        <v>39</v>
      </c>
      <c r="E193" s="1">
        <v>7873678</v>
      </c>
      <c r="F193">
        <v>7873802</v>
      </c>
      <c r="G193" s="4">
        <f t="shared" si="8"/>
        <v>3585</v>
      </c>
    </row>
    <row r="194" spans="1:9" ht="15">
      <c r="A194" s="3"/>
      <c r="B194" s="3"/>
      <c r="C194" s="3"/>
      <c r="D194" t="s">
        <v>40</v>
      </c>
      <c r="E194" s="1">
        <v>7879832</v>
      </c>
      <c r="F194">
        <v>7883194</v>
      </c>
      <c r="G194" s="4">
        <f t="shared" si="8"/>
        <v>6030</v>
      </c>
      <c r="I194">
        <f>F194+2000</f>
        <v>7885194</v>
      </c>
    </row>
    <row r="195" spans="1:11" ht="15">
      <c r="A195" s="3"/>
      <c r="B195" s="3"/>
      <c r="C195" s="3"/>
      <c r="E195" s="1"/>
      <c r="H195" t="s">
        <v>62</v>
      </c>
      <c r="I195" t="s">
        <v>63</v>
      </c>
      <c r="J195" t="s">
        <v>64</v>
      </c>
      <c r="K195" t="s">
        <v>65</v>
      </c>
    </row>
    <row r="196" spans="1:11" ht="12.75">
      <c r="A196" s="3" t="s">
        <v>50</v>
      </c>
      <c r="B196" s="3" t="s">
        <v>53</v>
      </c>
      <c r="C196" s="3" t="s">
        <v>74</v>
      </c>
      <c r="D196" t="s">
        <v>16</v>
      </c>
      <c r="E196">
        <v>87341697</v>
      </c>
      <c r="F196">
        <v>87341771</v>
      </c>
      <c r="H196">
        <f>E196-5000</f>
        <v>87336697</v>
      </c>
      <c r="J196" t="str">
        <f>CONCATENATE("chr9:",H196,"..",I197)</f>
        <v>chr9:87336697..87348608</v>
      </c>
      <c r="K196" t="str">
        <f>CONCATENATE("chr9:",I197,"..",H198)</f>
        <v>chr9:87348608..87444423</v>
      </c>
    </row>
    <row r="197" spans="1:10" ht="15">
      <c r="A197" s="6" t="s">
        <v>71</v>
      </c>
      <c r="B197" s="3"/>
      <c r="C197" s="3"/>
      <c r="D197" t="s">
        <v>17</v>
      </c>
      <c r="E197" s="1">
        <v>87343439</v>
      </c>
      <c r="F197">
        <v>87343608</v>
      </c>
      <c r="G197" s="4">
        <f aca="true" t="shared" si="9" ref="G197:G221">E197-F196</f>
        <v>1668</v>
      </c>
      <c r="I197">
        <f>F197+5000</f>
        <v>87348608</v>
      </c>
      <c r="J197" t="str">
        <f>CONCATENATE("chr9:",H198,"..",I221)</f>
        <v>chr9:87444423..87555100</v>
      </c>
    </row>
    <row r="198" spans="1:8" ht="15">
      <c r="A198" s="3"/>
      <c r="B198" s="3"/>
      <c r="C198" s="3" t="s">
        <v>111</v>
      </c>
      <c r="D198" t="s">
        <v>18</v>
      </c>
      <c r="E198" s="1">
        <v>87449423</v>
      </c>
      <c r="F198">
        <v>87449644</v>
      </c>
      <c r="G198" s="5">
        <f t="shared" si="9"/>
        <v>105815</v>
      </c>
      <c r="H198">
        <f>E198-5000</f>
        <v>87444423</v>
      </c>
    </row>
    <row r="199" spans="1:7" ht="15">
      <c r="A199" s="3"/>
      <c r="B199" s="3"/>
      <c r="C199" s="3"/>
      <c r="D199" t="s">
        <v>19</v>
      </c>
      <c r="E199" s="1">
        <v>87482412</v>
      </c>
      <c r="F199">
        <v>87482550</v>
      </c>
      <c r="G199" s="4">
        <f t="shared" si="9"/>
        <v>32768</v>
      </c>
    </row>
    <row r="200" spans="1:7" ht="15">
      <c r="A200" s="3"/>
      <c r="B200" s="3"/>
      <c r="C200" s="3"/>
      <c r="D200" t="s">
        <v>20</v>
      </c>
      <c r="E200" s="1">
        <v>87483823</v>
      </c>
      <c r="F200">
        <v>87483952</v>
      </c>
      <c r="G200" s="4">
        <f t="shared" si="9"/>
        <v>1273</v>
      </c>
    </row>
    <row r="201" spans="1:7" ht="15">
      <c r="A201" s="3"/>
      <c r="B201" s="3"/>
      <c r="C201" s="3"/>
      <c r="D201" t="s">
        <v>21</v>
      </c>
      <c r="E201" s="1">
        <v>87484119</v>
      </c>
      <c r="F201">
        <v>87484167</v>
      </c>
      <c r="G201" s="4">
        <f t="shared" si="9"/>
        <v>167</v>
      </c>
    </row>
    <row r="202" spans="1:7" ht="15">
      <c r="A202" s="3"/>
      <c r="B202" s="3"/>
      <c r="C202" s="3"/>
      <c r="D202" t="s">
        <v>22</v>
      </c>
      <c r="E202" s="1">
        <v>87484258</v>
      </c>
      <c r="F202">
        <v>87484284</v>
      </c>
      <c r="G202" s="4">
        <f t="shared" si="9"/>
        <v>91</v>
      </c>
    </row>
    <row r="203" spans="1:7" ht="15">
      <c r="A203" s="3"/>
      <c r="B203" s="3"/>
      <c r="C203" s="3"/>
      <c r="D203" t="s">
        <v>23</v>
      </c>
      <c r="E203" s="1">
        <v>87484767</v>
      </c>
      <c r="F203">
        <v>87484919</v>
      </c>
      <c r="G203" s="4">
        <f t="shared" si="9"/>
        <v>483</v>
      </c>
    </row>
    <row r="204" spans="1:7" ht="15">
      <c r="A204" s="3"/>
      <c r="B204" s="3"/>
      <c r="C204" s="3"/>
      <c r="D204" t="s">
        <v>24</v>
      </c>
      <c r="E204" s="1">
        <v>87485271</v>
      </c>
      <c r="F204">
        <v>87485316</v>
      </c>
      <c r="G204" s="4">
        <f t="shared" si="9"/>
        <v>352</v>
      </c>
    </row>
    <row r="205" spans="1:7" ht="15">
      <c r="A205" s="3"/>
      <c r="B205" s="3"/>
      <c r="C205" s="3"/>
      <c r="D205" t="s">
        <v>25</v>
      </c>
      <c r="E205" s="1">
        <v>87486438</v>
      </c>
      <c r="F205">
        <v>87486527</v>
      </c>
      <c r="G205" s="4">
        <f t="shared" si="9"/>
        <v>1122</v>
      </c>
    </row>
    <row r="206" spans="1:7" ht="15">
      <c r="A206" s="3"/>
      <c r="B206" s="3"/>
      <c r="C206" s="3"/>
      <c r="D206" t="s">
        <v>26</v>
      </c>
      <c r="E206" s="1">
        <v>87487845</v>
      </c>
      <c r="F206">
        <v>87487937</v>
      </c>
      <c r="G206" s="4">
        <f t="shared" si="9"/>
        <v>1318</v>
      </c>
    </row>
    <row r="207" spans="1:7" ht="15">
      <c r="A207" s="3"/>
      <c r="B207" s="3"/>
      <c r="C207" s="3"/>
      <c r="D207" t="s">
        <v>27</v>
      </c>
      <c r="E207" s="1">
        <v>87490364</v>
      </c>
      <c r="F207">
        <v>87490483</v>
      </c>
      <c r="G207" s="4">
        <f t="shared" si="9"/>
        <v>2427</v>
      </c>
    </row>
    <row r="208" spans="1:7" ht="15">
      <c r="A208" s="3"/>
      <c r="B208" s="3"/>
      <c r="C208" s="3"/>
      <c r="D208" t="s">
        <v>28</v>
      </c>
      <c r="E208" s="1">
        <v>87490930</v>
      </c>
      <c r="F208">
        <v>87491028</v>
      </c>
      <c r="G208" s="4">
        <f t="shared" si="9"/>
        <v>447</v>
      </c>
    </row>
    <row r="209" spans="1:7" ht="15">
      <c r="A209" s="3"/>
      <c r="B209" s="3"/>
      <c r="C209" s="3"/>
      <c r="D209" t="s">
        <v>29</v>
      </c>
      <c r="E209" s="1">
        <v>87491774</v>
      </c>
      <c r="F209">
        <v>87491872</v>
      </c>
      <c r="G209" s="4">
        <f t="shared" si="9"/>
        <v>746</v>
      </c>
    </row>
    <row r="210" spans="1:7" ht="15">
      <c r="A210" s="3"/>
      <c r="B210" s="3"/>
      <c r="C210" s="3"/>
      <c r="D210" t="s">
        <v>30</v>
      </c>
      <c r="E210" s="1">
        <v>87493250</v>
      </c>
      <c r="F210">
        <v>87493348</v>
      </c>
      <c r="G210" s="4">
        <f t="shared" si="9"/>
        <v>1378</v>
      </c>
    </row>
    <row r="211" spans="1:7" ht="15">
      <c r="A211" s="3"/>
      <c r="B211" s="3"/>
      <c r="C211" s="3"/>
      <c r="D211" t="s">
        <v>31</v>
      </c>
      <c r="E211" s="1">
        <v>87494390</v>
      </c>
      <c r="F211">
        <v>87494587</v>
      </c>
      <c r="G211" s="4">
        <f t="shared" si="9"/>
        <v>1042</v>
      </c>
    </row>
    <row r="212" spans="1:7" ht="15">
      <c r="A212" s="3"/>
      <c r="B212" s="3"/>
      <c r="C212" s="3"/>
      <c r="D212" t="s">
        <v>32</v>
      </c>
      <c r="E212" s="1">
        <v>87495996</v>
      </c>
      <c r="F212">
        <v>87496193</v>
      </c>
      <c r="G212" s="4">
        <f t="shared" si="9"/>
        <v>1409</v>
      </c>
    </row>
    <row r="213" spans="1:7" ht="15">
      <c r="A213" s="3"/>
      <c r="B213" s="3"/>
      <c r="C213" s="3"/>
      <c r="D213" t="s">
        <v>33</v>
      </c>
      <c r="E213" s="1">
        <v>87502498</v>
      </c>
      <c r="F213">
        <v>87502596</v>
      </c>
      <c r="G213" s="4">
        <f t="shared" si="9"/>
        <v>6305</v>
      </c>
    </row>
    <row r="214" spans="1:7" ht="15">
      <c r="A214" s="3"/>
      <c r="B214" s="3"/>
      <c r="C214" s="3"/>
      <c r="D214" t="s">
        <v>34</v>
      </c>
      <c r="E214" s="1">
        <v>87513066</v>
      </c>
      <c r="F214">
        <v>87513143</v>
      </c>
      <c r="G214" s="4">
        <f t="shared" si="9"/>
        <v>10470</v>
      </c>
    </row>
    <row r="215" spans="1:7" ht="15">
      <c r="A215" s="3"/>
      <c r="B215" s="3"/>
      <c r="C215" s="3"/>
      <c r="D215" t="s">
        <v>35</v>
      </c>
      <c r="E215" s="1">
        <v>87525873</v>
      </c>
      <c r="F215">
        <v>87526095</v>
      </c>
      <c r="G215" s="4">
        <f t="shared" si="9"/>
        <v>12730</v>
      </c>
    </row>
    <row r="216" spans="1:7" ht="15">
      <c r="A216" s="3"/>
      <c r="B216" s="3"/>
      <c r="C216" s="3"/>
      <c r="D216" t="s">
        <v>36</v>
      </c>
      <c r="E216" s="1">
        <v>87531020</v>
      </c>
      <c r="F216">
        <v>87531208</v>
      </c>
      <c r="G216" s="4">
        <f t="shared" si="9"/>
        <v>4925</v>
      </c>
    </row>
    <row r="217" spans="1:7" ht="15">
      <c r="A217" s="3"/>
      <c r="B217" s="3"/>
      <c r="C217" s="3"/>
      <c r="D217" t="s">
        <v>37</v>
      </c>
      <c r="E217" s="1">
        <v>87541476</v>
      </c>
      <c r="F217">
        <v>87541673</v>
      </c>
      <c r="G217" s="4">
        <f t="shared" si="9"/>
        <v>10268</v>
      </c>
    </row>
    <row r="218" spans="1:7" ht="15">
      <c r="A218" s="3"/>
      <c r="B218" s="3"/>
      <c r="C218" s="3"/>
      <c r="D218" t="s">
        <v>38</v>
      </c>
      <c r="E218" s="1">
        <v>87543125</v>
      </c>
      <c r="F218">
        <v>87543263</v>
      </c>
      <c r="G218" s="4">
        <f t="shared" si="9"/>
        <v>1452</v>
      </c>
    </row>
    <row r="219" spans="1:7" ht="15">
      <c r="A219" s="3"/>
      <c r="B219" s="3"/>
      <c r="C219" s="3"/>
      <c r="D219" t="s">
        <v>39</v>
      </c>
      <c r="E219" s="1">
        <v>87544586</v>
      </c>
      <c r="F219">
        <v>87544706</v>
      </c>
      <c r="G219" s="4">
        <f t="shared" si="9"/>
        <v>1323</v>
      </c>
    </row>
    <row r="220" spans="1:7" ht="15">
      <c r="A220" s="3"/>
      <c r="B220" s="3"/>
      <c r="C220" s="3"/>
      <c r="D220" t="s">
        <v>40</v>
      </c>
      <c r="E220" s="1">
        <v>87547498</v>
      </c>
      <c r="F220">
        <v>87547686</v>
      </c>
      <c r="G220" s="4">
        <f t="shared" si="9"/>
        <v>2792</v>
      </c>
    </row>
    <row r="221" spans="1:9" ht="15">
      <c r="A221" s="3"/>
      <c r="B221" s="3"/>
      <c r="C221" s="3"/>
      <c r="D221" t="s">
        <v>41</v>
      </c>
      <c r="E221" s="1">
        <v>87550601</v>
      </c>
      <c r="F221">
        <v>87553100</v>
      </c>
      <c r="G221" s="4">
        <f t="shared" si="9"/>
        <v>2915</v>
      </c>
      <c r="I221">
        <f>F221+2000</f>
        <v>87555100</v>
      </c>
    </row>
    <row r="222" spans="1:5" ht="15">
      <c r="A222" s="3"/>
      <c r="B222" s="3"/>
      <c r="C222" s="3"/>
      <c r="E222" s="1"/>
    </row>
    <row r="223" spans="1:7" ht="12.75">
      <c r="A223" s="3" t="s">
        <v>51</v>
      </c>
      <c r="B223" t="s">
        <v>54</v>
      </c>
      <c r="D223" t="s">
        <v>16</v>
      </c>
      <c r="E223">
        <v>37023983</v>
      </c>
      <c r="F223">
        <v>37024476</v>
      </c>
      <c r="G223" s="4">
        <f>F223-E224</f>
        <v>13843</v>
      </c>
    </row>
    <row r="224" spans="4:7" ht="15">
      <c r="D224" t="s">
        <v>17</v>
      </c>
      <c r="E224" s="1">
        <v>37010633</v>
      </c>
      <c r="F224">
        <v>37010798</v>
      </c>
      <c r="G224" s="4">
        <f aca="true" t="shared" si="10" ref="G224:G230">F224-E225</f>
        <v>5804</v>
      </c>
    </row>
    <row r="225" spans="4:7" ht="15">
      <c r="D225" t="s">
        <v>18</v>
      </c>
      <c r="E225" s="1">
        <v>37004994</v>
      </c>
      <c r="F225">
        <v>37005191</v>
      </c>
      <c r="G225" s="4">
        <f t="shared" si="10"/>
        <v>8721</v>
      </c>
    </row>
    <row r="226" spans="4:7" ht="15">
      <c r="D226" t="s">
        <v>19</v>
      </c>
      <c r="E226" s="1">
        <v>36996470</v>
      </c>
      <c r="F226">
        <v>36996534</v>
      </c>
      <c r="G226" s="4">
        <f t="shared" si="10"/>
        <v>3889</v>
      </c>
    </row>
    <row r="227" spans="4:7" ht="15">
      <c r="D227" t="s">
        <v>20</v>
      </c>
      <c r="E227" s="1">
        <v>36992645</v>
      </c>
      <c r="F227">
        <v>36992773</v>
      </c>
      <c r="G227" s="4">
        <f t="shared" si="10"/>
        <v>36227</v>
      </c>
    </row>
    <row r="228" spans="4:7" ht="15">
      <c r="D228" t="s">
        <v>21</v>
      </c>
      <c r="E228" s="1">
        <v>36956546</v>
      </c>
      <c r="F228">
        <v>36956721</v>
      </c>
      <c r="G228" s="4">
        <f t="shared" si="10"/>
        <v>43369</v>
      </c>
    </row>
    <row r="229" spans="4:7" ht="15">
      <c r="D229" t="s">
        <v>22</v>
      </c>
      <c r="E229" s="1">
        <v>36913352</v>
      </c>
      <c r="F229">
        <v>36913481</v>
      </c>
      <c r="G229" s="4">
        <f t="shared" si="10"/>
        <v>41480</v>
      </c>
    </row>
    <row r="230" spans="4:7" ht="15">
      <c r="D230" t="s">
        <v>23</v>
      </c>
      <c r="E230" s="1">
        <v>36872001</v>
      </c>
      <c r="F230">
        <v>36872102</v>
      </c>
      <c r="G230" s="4">
        <f t="shared" si="10"/>
        <v>35262</v>
      </c>
    </row>
    <row r="231" spans="4:7" ht="15">
      <c r="D231" t="s">
        <v>24</v>
      </c>
      <c r="E231" s="1">
        <v>36836840</v>
      </c>
      <c r="F231">
        <v>36836926</v>
      </c>
      <c r="G231" s="4">
        <f>F231-E232</f>
        <v>8395</v>
      </c>
    </row>
    <row r="232" spans="4:6" ht="15">
      <c r="D232" t="s">
        <v>25</v>
      </c>
      <c r="E232" s="1">
        <v>36828531</v>
      </c>
      <c r="F232">
        <v>36830633</v>
      </c>
    </row>
    <row r="233" ht="15">
      <c r="E233" s="1" t="s">
        <v>55</v>
      </c>
    </row>
  </sheetData>
  <sheetProtection/>
  <autoFilter ref="A1:G233"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:A19"/>
    </sheetView>
  </sheetViews>
  <sheetFormatPr defaultColWidth="9.140625" defaultRowHeight="12.75"/>
  <cols>
    <col min="1" max="1" width="26.28125" style="0" customWidth="1"/>
    <col min="2" max="2" width="15.140625" style="0" customWidth="1"/>
    <col min="3" max="3" width="17.00390625" style="0" customWidth="1"/>
  </cols>
  <sheetData>
    <row r="1" ht="12.75">
      <c r="A1" t="s">
        <v>76</v>
      </c>
    </row>
    <row r="2" ht="12.75">
      <c r="A2" t="s">
        <v>93</v>
      </c>
    </row>
    <row r="3" ht="12.75">
      <c r="A3" t="s">
        <v>94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26.28125" style="0" customWidth="1"/>
  </cols>
  <sheetData>
    <row r="1" ht="12.75">
      <c r="A1" s="2" t="s">
        <v>95</v>
      </c>
    </row>
    <row r="2" ht="12.75">
      <c r="A2" s="2" t="s">
        <v>96</v>
      </c>
    </row>
    <row r="3" ht="12.75">
      <c r="A3" t="s">
        <v>122</v>
      </c>
    </row>
    <row r="4" ht="12.75">
      <c r="A4" t="s">
        <v>120</v>
      </c>
    </row>
    <row r="5" ht="12.75">
      <c r="A5" t="s">
        <v>118</v>
      </c>
    </row>
    <row r="6" ht="12.75">
      <c r="A6" s="2" t="s">
        <v>106</v>
      </c>
    </row>
    <row r="7" ht="12.75">
      <c r="A7" s="2" t="s">
        <v>97</v>
      </c>
    </row>
    <row r="8" ht="12.75">
      <c r="A8" s="2" t="s">
        <v>98</v>
      </c>
    </row>
    <row r="9" ht="12.75">
      <c r="A9" s="2" t="s">
        <v>99</v>
      </c>
    </row>
    <row r="10" ht="12.75">
      <c r="A10" s="2" t="s">
        <v>100</v>
      </c>
    </row>
    <row r="11" ht="12.75">
      <c r="A11" s="2" t="s">
        <v>101</v>
      </c>
    </row>
    <row r="12" ht="12.75">
      <c r="A12" s="2" t="s">
        <v>102</v>
      </c>
    </row>
    <row r="13" ht="12.75">
      <c r="A13" s="2" t="s">
        <v>114</v>
      </c>
    </row>
    <row r="14" ht="12.75">
      <c r="A14" s="2" t="s">
        <v>103</v>
      </c>
    </row>
    <row r="15" ht="12.75">
      <c r="A15" s="2" t="s">
        <v>104</v>
      </c>
    </row>
    <row r="16" ht="12.75">
      <c r="A16" s="12" t="s">
        <v>105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WFUBMC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tsadams</dc:creator>
  <cp:keywords/>
  <dc:description/>
  <cp:lastModifiedBy>mloza</cp:lastModifiedBy>
  <dcterms:created xsi:type="dcterms:W3CDTF">2007-02-14T20:32:22Z</dcterms:created>
  <dcterms:modified xsi:type="dcterms:W3CDTF">2007-09-27T18:13:04Z</dcterms:modified>
  <cp:category/>
  <cp:version/>
  <cp:contentType/>
  <cp:contentStatus/>
</cp:coreProperties>
</file>