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470" windowHeight="7680" tabRatio="604"/>
  </bookViews>
  <sheets>
    <sheet name="Provider cost patient dataset" sheetId="96" r:id="rId1"/>
  </sheets>
  <calcPr calcId="152511"/>
</workbook>
</file>

<file path=xl/calcChain.xml><?xml version="1.0" encoding="utf-8"?>
<calcChain xmlns="http://schemas.openxmlformats.org/spreadsheetml/2006/main">
  <c r="U120" i="96" l="1"/>
  <c r="S120" i="96"/>
  <c r="R120" i="96"/>
  <c r="U119" i="96"/>
  <c r="S119" i="96"/>
  <c r="R119" i="96"/>
  <c r="U118" i="96"/>
  <c r="S118" i="96"/>
  <c r="R118" i="96"/>
  <c r="U117" i="96"/>
  <c r="S117" i="96"/>
  <c r="R117" i="96"/>
  <c r="U116" i="96"/>
  <c r="S116" i="96"/>
  <c r="R116" i="96"/>
  <c r="U115" i="96"/>
  <c r="S115" i="96"/>
  <c r="R115" i="96"/>
  <c r="U114" i="96"/>
  <c r="S114" i="96"/>
  <c r="R114" i="96"/>
  <c r="U113" i="96"/>
  <c r="S113" i="96"/>
  <c r="R113" i="96"/>
  <c r="U112" i="96"/>
  <c r="S112" i="96"/>
  <c r="R112" i="96"/>
  <c r="U111" i="96"/>
  <c r="S111" i="96"/>
  <c r="R111" i="96"/>
  <c r="U110" i="96"/>
  <c r="S110" i="96"/>
  <c r="R110" i="96"/>
  <c r="U109" i="96"/>
  <c r="S109" i="96"/>
  <c r="R109" i="96"/>
  <c r="U108" i="96"/>
  <c r="S108" i="96"/>
  <c r="R108" i="96"/>
  <c r="U107" i="96"/>
  <c r="S107" i="96"/>
  <c r="R107" i="96"/>
  <c r="U106" i="96"/>
  <c r="S106" i="96"/>
  <c r="R106" i="96"/>
  <c r="U105" i="96"/>
  <c r="S105" i="96"/>
  <c r="R105" i="96"/>
  <c r="U104" i="96"/>
  <c r="S104" i="96"/>
  <c r="R104" i="96"/>
  <c r="U103" i="96"/>
  <c r="S103" i="96"/>
  <c r="R103" i="96"/>
  <c r="U102" i="96"/>
  <c r="S102" i="96"/>
  <c r="R102" i="96"/>
  <c r="U98" i="96"/>
  <c r="T98" i="96"/>
  <c r="S98" i="96"/>
  <c r="R98" i="96"/>
  <c r="Q98" i="96"/>
  <c r="U97" i="96"/>
  <c r="T97" i="96"/>
  <c r="S97" i="96"/>
  <c r="R97" i="96"/>
  <c r="Q97" i="96"/>
  <c r="U96" i="96"/>
  <c r="T96" i="96"/>
  <c r="S96" i="96"/>
  <c r="R96" i="96"/>
  <c r="Q96" i="96"/>
  <c r="U95" i="96"/>
  <c r="T95" i="96"/>
  <c r="S95" i="96"/>
  <c r="R95" i="96"/>
  <c r="Q95" i="96"/>
  <c r="U94" i="96"/>
  <c r="T94" i="96"/>
  <c r="S94" i="96"/>
  <c r="R94" i="96"/>
  <c r="Q94" i="96"/>
  <c r="U93" i="96"/>
  <c r="T93" i="96"/>
  <c r="S93" i="96"/>
  <c r="R93" i="96"/>
  <c r="Q93" i="96"/>
  <c r="U92" i="96"/>
  <c r="T92" i="96"/>
  <c r="S92" i="96"/>
  <c r="R92" i="96"/>
  <c r="Q92" i="96"/>
  <c r="U91" i="96"/>
  <c r="T91" i="96"/>
  <c r="S91" i="96"/>
  <c r="R91" i="96"/>
  <c r="Q91" i="96"/>
  <c r="U90" i="96"/>
  <c r="T90" i="96"/>
  <c r="S90" i="96"/>
  <c r="R90" i="96"/>
  <c r="Q90" i="96"/>
  <c r="U89" i="96"/>
  <c r="T89" i="96"/>
  <c r="S89" i="96"/>
  <c r="R89" i="96"/>
  <c r="Q89" i="96"/>
  <c r="U88" i="96"/>
  <c r="T88" i="96"/>
  <c r="S88" i="96"/>
  <c r="R88" i="96"/>
  <c r="Q88" i="96"/>
  <c r="U87" i="96"/>
  <c r="T87" i="96"/>
  <c r="S87" i="96"/>
  <c r="R87" i="96"/>
  <c r="Q87" i="96"/>
  <c r="U86" i="96"/>
  <c r="S86" i="96"/>
  <c r="R86" i="96"/>
  <c r="Q86" i="96"/>
  <c r="U85" i="96"/>
  <c r="T85" i="96"/>
  <c r="S85" i="96"/>
  <c r="R85" i="96"/>
  <c r="Q85" i="96"/>
  <c r="U84" i="96"/>
  <c r="T84" i="96"/>
  <c r="S84" i="96"/>
  <c r="R84" i="96"/>
  <c r="Q84" i="96"/>
  <c r="U83" i="96"/>
  <c r="T83" i="96"/>
  <c r="S83" i="96"/>
  <c r="R83" i="96"/>
  <c r="Q83" i="96"/>
  <c r="U82" i="96"/>
  <c r="T82" i="96"/>
  <c r="S82" i="96"/>
  <c r="R82" i="96"/>
  <c r="Q82" i="96"/>
  <c r="U81" i="96"/>
  <c r="T81" i="96"/>
  <c r="S81" i="96"/>
  <c r="R81" i="96"/>
  <c r="Q81" i="96"/>
  <c r="U80" i="96"/>
  <c r="T80" i="96"/>
  <c r="S80" i="96"/>
  <c r="R80" i="96"/>
  <c r="Q80" i="96"/>
  <c r="U79" i="96"/>
  <c r="T79" i="96"/>
  <c r="S79" i="96"/>
  <c r="R79" i="96"/>
  <c r="Q79" i="96"/>
  <c r="U78" i="96"/>
  <c r="S78" i="96"/>
  <c r="R78" i="96"/>
  <c r="Q78" i="96"/>
  <c r="U77" i="96"/>
  <c r="T77" i="96"/>
  <c r="S77" i="96"/>
  <c r="R77" i="96"/>
  <c r="Q77" i="96"/>
  <c r="U76" i="96"/>
  <c r="T76" i="96"/>
  <c r="S76" i="96"/>
  <c r="R76" i="96"/>
  <c r="Q76" i="96"/>
  <c r="U75" i="96"/>
  <c r="T75" i="96"/>
  <c r="S75" i="96"/>
  <c r="R75" i="96"/>
  <c r="Q75" i="96"/>
  <c r="U74" i="96"/>
  <c r="T74" i="96"/>
  <c r="S74" i="96"/>
  <c r="R74" i="96"/>
  <c r="Q74" i="96"/>
  <c r="U73" i="96"/>
  <c r="T73" i="96"/>
  <c r="S73" i="96"/>
  <c r="R73" i="96"/>
  <c r="Q73" i="96"/>
  <c r="U72" i="96"/>
  <c r="T72" i="96"/>
  <c r="S72" i="96"/>
  <c r="R72" i="96"/>
  <c r="Q72" i="96"/>
  <c r="U71" i="96"/>
  <c r="T71" i="96"/>
  <c r="S71" i="96"/>
  <c r="R71" i="96"/>
  <c r="Q71" i="96"/>
  <c r="U70" i="96"/>
  <c r="T70" i="96"/>
  <c r="S70" i="96"/>
  <c r="R70" i="96"/>
  <c r="Q70" i="96"/>
  <c r="U69" i="96"/>
  <c r="T69" i="96"/>
  <c r="S69" i="96"/>
  <c r="R69" i="96"/>
  <c r="Q69" i="96"/>
  <c r="U68" i="96"/>
  <c r="T68" i="96"/>
  <c r="S68" i="96"/>
  <c r="R68" i="96"/>
  <c r="Q68" i="96"/>
  <c r="U67" i="96"/>
  <c r="T67" i="96"/>
  <c r="S67" i="96"/>
  <c r="R67" i="96"/>
  <c r="Q67" i="96"/>
  <c r="U66" i="96"/>
  <c r="T66" i="96"/>
  <c r="S66" i="96"/>
  <c r="R66" i="96"/>
  <c r="Q66" i="96"/>
  <c r="U65" i="96"/>
  <c r="T65" i="96"/>
  <c r="S65" i="96"/>
  <c r="R65" i="96"/>
  <c r="Q65" i="96"/>
  <c r="U64" i="96"/>
  <c r="T64" i="96"/>
  <c r="S64" i="96"/>
  <c r="R64" i="96"/>
  <c r="Q64" i="96"/>
  <c r="U63" i="96"/>
  <c r="T63" i="96"/>
  <c r="S63" i="96"/>
  <c r="R63" i="96"/>
  <c r="Q63" i="96"/>
  <c r="U62" i="96"/>
  <c r="T62" i="96"/>
  <c r="S62" i="96"/>
  <c r="R62" i="96"/>
  <c r="Q62" i="96"/>
  <c r="U61" i="96"/>
  <c r="T61" i="96"/>
  <c r="S61" i="96"/>
  <c r="R61" i="96"/>
  <c r="Q61" i="96"/>
  <c r="U60" i="96"/>
  <c r="S60" i="96"/>
  <c r="R60" i="96"/>
  <c r="Q60" i="96"/>
  <c r="U59" i="96"/>
  <c r="T59" i="96"/>
  <c r="S59" i="96"/>
  <c r="R59" i="96"/>
  <c r="Q59" i="96"/>
  <c r="U58" i="96"/>
  <c r="T58" i="96"/>
  <c r="S58" i="96"/>
  <c r="R58" i="96"/>
  <c r="Q58" i="96"/>
  <c r="U57" i="96"/>
  <c r="T57" i="96"/>
  <c r="S57" i="96"/>
  <c r="R57" i="96"/>
  <c r="Q57" i="96"/>
  <c r="U56" i="96"/>
  <c r="T56" i="96"/>
  <c r="S56" i="96"/>
  <c r="R56" i="96"/>
  <c r="Q56" i="96"/>
  <c r="U55" i="96"/>
  <c r="S55" i="96"/>
  <c r="R55" i="96"/>
  <c r="Q55" i="96"/>
  <c r="U54" i="96"/>
  <c r="T54" i="96"/>
  <c r="S54" i="96"/>
  <c r="R54" i="96"/>
  <c r="Q54" i="96"/>
  <c r="U53" i="96"/>
  <c r="T53" i="96"/>
  <c r="S53" i="96"/>
  <c r="R53" i="96"/>
  <c r="Q53" i="96"/>
  <c r="U52" i="96"/>
  <c r="T52" i="96"/>
  <c r="S52" i="96"/>
  <c r="R52" i="96"/>
  <c r="Q52" i="96"/>
  <c r="U51" i="96"/>
  <c r="T51" i="96"/>
  <c r="S51" i="96"/>
  <c r="R51" i="96"/>
  <c r="Q51" i="96"/>
  <c r="U50" i="96"/>
  <c r="S50" i="96"/>
  <c r="R50" i="96"/>
  <c r="Q50" i="96"/>
  <c r="U49" i="96"/>
  <c r="T49" i="96"/>
  <c r="S49" i="96"/>
  <c r="R49" i="96"/>
  <c r="Q49" i="96"/>
  <c r="U48" i="96"/>
  <c r="T48" i="96"/>
  <c r="S48" i="96"/>
  <c r="R48" i="96"/>
  <c r="Q48" i="96"/>
  <c r="U47" i="96"/>
  <c r="T47" i="96"/>
  <c r="S47" i="96"/>
  <c r="R47" i="96"/>
  <c r="Q47" i="96"/>
  <c r="U46" i="96"/>
  <c r="S46" i="96"/>
  <c r="R46" i="96"/>
  <c r="Q46" i="96"/>
  <c r="U45" i="96"/>
  <c r="S45" i="96"/>
  <c r="R45" i="96"/>
  <c r="Q45" i="96"/>
  <c r="U44" i="96"/>
  <c r="T44" i="96"/>
  <c r="S44" i="96"/>
  <c r="R44" i="96"/>
  <c r="Q44" i="96"/>
  <c r="U43" i="96"/>
  <c r="S43" i="96"/>
  <c r="R43" i="96"/>
  <c r="Q43" i="96"/>
  <c r="U42" i="96"/>
  <c r="T42" i="96"/>
  <c r="S42" i="96"/>
  <c r="R42" i="96"/>
  <c r="Q42" i="96"/>
  <c r="U41" i="96"/>
  <c r="T41" i="96"/>
  <c r="S41" i="96"/>
  <c r="R41" i="96"/>
  <c r="Q41" i="96"/>
  <c r="U40" i="96"/>
  <c r="T40" i="96"/>
  <c r="S40" i="96"/>
  <c r="R40" i="96"/>
  <c r="Q40" i="96"/>
  <c r="U39" i="96"/>
  <c r="T39" i="96"/>
  <c r="S39" i="96"/>
  <c r="R39" i="96"/>
  <c r="Q39" i="96"/>
  <c r="U38" i="96"/>
  <c r="S38" i="96"/>
  <c r="R38" i="96"/>
  <c r="Q38" i="96"/>
  <c r="U37" i="96"/>
  <c r="T37" i="96"/>
  <c r="S37" i="96"/>
  <c r="R37" i="96"/>
  <c r="Q37" i="96"/>
  <c r="U36" i="96"/>
  <c r="T36" i="96"/>
  <c r="S36" i="96"/>
  <c r="R36" i="96"/>
  <c r="Q36" i="96"/>
  <c r="U35" i="96"/>
  <c r="T35" i="96"/>
  <c r="S35" i="96"/>
  <c r="R35" i="96"/>
  <c r="Q35" i="96"/>
  <c r="U34" i="96"/>
  <c r="T34" i="96"/>
  <c r="S34" i="96"/>
  <c r="R34" i="96"/>
  <c r="Q34" i="96"/>
  <c r="U33" i="96"/>
  <c r="T33" i="96"/>
  <c r="S33" i="96"/>
  <c r="R33" i="96"/>
  <c r="Q33" i="96"/>
  <c r="U32" i="96"/>
  <c r="S32" i="96"/>
  <c r="R32" i="96"/>
  <c r="Q32" i="96"/>
  <c r="U31" i="96"/>
  <c r="S31" i="96"/>
  <c r="R31" i="96"/>
  <c r="Q31" i="96"/>
  <c r="U30" i="96"/>
  <c r="T30" i="96"/>
  <c r="S30" i="96"/>
  <c r="R30" i="96"/>
  <c r="Q30" i="96"/>
  <c r="U29" i="96"/>
  <c r="S29" i="96"/>
  <c r="R29" i="96"/>
  <c r="Q29" i="96"/>
  <c r="U28" i="96"/>
  <c r="S28" i="96"/>
  <c r="R28" i="96"/>
  <c r="Q28" i="96"/>
  <c r="U27" i="96"/>
  <c r="S27" i="96"/>
  <c r="R27" i="96"/>
  <c r="Q27" i="96"/>
  <c r="U26" i="96"/>
  <c r="S26" i="96"/>
  <c r="R26" i="96"/>
  <c r="Q26" i="96"/>
  <c r="U25" i="96"/>
  <c r="T25" i="96"/>
  <c r="S25" i="96"/>
  <c r="R25" i="96"/>
  <c r="Q25" i="96"/>
  <c r="U24" i="96"/>
  <c r="T24" i="96"/>
  <c r="S24" i="96"/>
  <c r="R24" i="96"/>
  <c r="Q24" i="96"/>
  <c r="U23" i="96"/>
  <c r="S23" i="96"/>
  <c r="R23" i="96"/>
  <c r="Q23" i="96"/>
  <c r="U22" i="96"/>
  <c r="T22" i="96"/>
  <c r="S22" i="96"/>
  <c r="R22" i="96"/>
  <c r="Q22" i="96"/>
  <c r="U21" i="96"/>
  <c r="S21" i="96"/>
  <c r="R21" i="96"/>
  <c r="Q21" i="96"/>
  <c r="U20" i="96"/>
  <c r="T20" i="96"/>
  <c r="S20" i="96"/>
  <c r="R20" i="96"/>
  <c r="Q20" i="96"/>
  <c r="U19" i="96"/>
  <c r="S19" i="96"/>
  <c r="R19" i="96"/>
  <c r="Q19" i="96"/>
  <c r="U18" i="96"/>
  <c r="S18" i="96"/>
  <c r="R18" i="96"/>
  <c r="Q18" i="96"/>
  <c r="U17" i="96"/>
  <c r="T17" i="96"/>
  <c r="S17" i="96"/>
  <c r="R17" i="96"/>
  <c r="Q17" i="96"/>
  <c r="U16" i="96"/>
  <c r="S16" i="96"/>
  <c r="R16" i="96"/>
  <c r="Q16" i="96"/>
  <c r="U15" i="96"/>
  <c r="S15" i="96"/>
  <c r="R15" i="96"/>
  <c r="Q15" i="96"/>
  <c r="U14" i="96"/>
  <c r="S14" i="96"/>
  <c r="R14" i="96"/>
  <c r="Q14" i="96"/>
  <c r="U13" i="96"/>
  <c r="S13" i="96"/>
  <c r="R13" i="96"/>
  <c r="Q13" i="96"/>
  <c r="U12" i="96"/>
  <c r="S12" i="96"/>
  <c r="R12" i="96"/>
  <c r="Q12" i="96"/>
  <c r="U11" i="96"/>
  <c r="S11" i="96"/>
  <c r="R11" i="96"/>
  <c r="Q11" i="96"/>
  <c r="U10" i="96"/>
  <c r="S10" i="96"/>
  <c r="R10" i="96"/>
  <c r="Q10" i="96"/>
  <c r="U9" i="96"/>
  <c r="S9" i="96"/>
  <c r="R9" i="96"/>
  <c r="Q9" i="96"/>
  <c r="U8" i="96"/>
  <c r="S8" i="96"/>
  <c r="R8" i="96"/>
  <c r="Q8" i="96"/>
  <c r="U7" i="96"/>
  <c r="S7" i="96"/>
  <c r="R7" i="96"/>
  <c r="Q7" i="96"/>
  <c r="U6" i="96"/>
  <c r="S6" i="96"/>
  <c r="R6" i="96"/>
  <c r="Q6" i="96"/>
  <c r="X7" i="96" l="1"/>
  <c r="Y7" i="96" s="1"/>
  <c r="X8" i="96"/>
  <c r="Y8" i="96" s="1"/>
  <c r="X9" i="96"/>
  <c r="Y9" i="96" s="1"/>
  <c r="X10" i="96"/>
  <c r="Y10" i="96" s="1"/>
  <c r="X11" i="96"/>
  <c r="Y11" i="96" s="1"/>
  <c r="X12" i="96"/>
  <c r="Y12" i="96" s="1"/>
  <c r="X13" i="96"/>
  <c r="Y13" i="96" s="1"/>
  <c r="X14" i="96"/>
  <c r="Y14" i="96" s="1"/>
  <c r="X17" i="96"/>
  <c r="Y17" i="96" s="1"/>
  <c r="X21" i="96"/>
  <c r="Y21" i="96" s="1"/>
  <c r="X22" i="96"/>
  <c r="Y22" i="96" s="1"/>
  <c r="X25" i="96"/>
  <c r="Y25" i="96" s="1"/>
  <c r="X31" i="96"/>
  <c r="Y31" i="96" s="1"/>
  <c r="X32" i="96"/>
  <c r="Y32" i="96" s="1"/>
  <c r="X33" i="96"/>
  <c r="Y33" i="96" s="1"/>
  <c r="X35" i="96"/>
  <c r="Y35" i="96" s="1"/>
  <c r="X37" i="96"/>
  <c r="Y37" i="96" s="1"/>
  <c r="Z39" i="96"/>
  <c r="X42" i="96"/>
  <c r="Y42" i="96" s="1"/>
  <c r="X47" i="96"/>
  <c r="Y47" i="96" s="1"/>
  <c r="X49" i="96"/>
  <c r="Y49" i="96" s="1"/>
  <c r="X52" i="96"/>
  <c r="Y52" i="96" s="1"/>
  <c r="X54" i="96"/>
  <c r="Y54" i="96" s="1"/>
  <c r="X57" i="96"/>
  <c r="Y57" i="96" s="1"/>
  <c r="X59" i="96"/>
  <c r="Y59" i="96" s="1"/>
  <c r="X62" i="96"/>
  <c r="Y62" i="96" s="1"/>
  <c r="Z63" i="96"/>
  <c r="X66" i="96"/>
  <c r="Y66" i="96" s="1"/>
  <c r="Z67" i="96"/>
  <c r="X70" i="96"/>
  <c r="Y70" i="96" s="1"/>
  <c r="Z71" i="96"/>
  <c r="X74" i="96"/>
  <c r="Y74" i="96" s="1"/>
  <c r="Z75" i="96"/>
  <c r="X76" i="96"/>
  <c r="Y76" i="96" s="1"/>
  <c r="X78" i="96"/>
  <c r="Y78" i="96" s="1"/>
  <c r="X79" i="96"/>
  <c r="Y79" i="96" s="1"/>
  <c r="X81" i="96"/>
  <c r="Y81" i="96" s="1"/>
  <c r="X83" i="96"/>
  <c r="Y83" i="96" s="1"/>
  <c r="X85" i="96"/>
  <c r="Y85" i="96" s="1"/>
  <c r="X88" i="96"/>
  <c r="Y88" i="96" s="1"/>
  <c r="X90" i="96"/>
  <c r="Y90" i="96" s="1"/>
  <c r="X92" i="96"/>
  <c r="Y92" i="96" s="1"/>
  <c r="X94" i="96"/>
  <c r="Y94" i="96" s="1"/>
  <c r="X96" i="96"/>
  <c r="Y96" i="96" s="1"/>
  <c r="X98" i="96"/>
  <c r="Y98" i="96" s="1"/>
  <c r="X103" i="96"/>
  <c r="Y103" i="96" s="1"/>
  <c r="X105" i="96"/>
  <c r="Y105" i="96" s="1"/>
  <c r="X107" i="96"/>
  <c r="Y107" i="96" s="1"/>
  <c r="X109" i="96"/>
  <c r="Y109" i="96" s="1"/>
  <c r="X111" i="96"/>
  <c r="Y111" i="96" s="1"/>
  <c r="X113" i="96"/>
  <c r="Y113" i="96" s="1"/>
  <c r="X115" i="96"/>
  <c r="Y115" i="96" s="1"/>
  <c r="X117" i="96"/>
  <c r="Y117" i="96" s="1"/>
  <c r="X119" i="96"/>
  <c r="Y119" i="96" s="1"/>
  <c r="X6" i="96"/>
  <c r="Z15" i="96"/>
  <c r="X15" i="96"/>
  <c r="Y15" i="96" s="1"/>
  <c r="Z16" i="96"/>
  <c r="X16" i="96"/>
  <c r="Y16" i="96" s="1"/>
  <c r="Z40" i="96"/>
  <c r="X40" i="96"/>
  <c r="Y40" i="96" s="1"/>
  <c r="Z45" i="96"/>
  <c r="X45" i="96"/>
  <c r="Y45" i="96" s="1"/>
  <c r="Z46" i="96"/>
  <c r="X46" i="96"/>
  <c r="Y46" i="96" s="1"/>
  <c r="Z64" i="96"/>
  <c r="X64" i="96"/>
  <c r="Y64" i="96" s="1"/>
  <c r="Z68" i="96"/>
  <c r="X68" i="96"/>
  <c r="Y68" i="96" s="1"/>
  <c r="Z72" i="96"/>
  <c r="X72" i="96"/>
  <c r="Y72" i="96" s="1"/>
  <c r="X18" i="96"/>
  <c r="Y18" i="96" s="1"/>
  <c r="X19" i="96"/>
  <c r="Y19" i="96" s="1"/>
  <c r="X20" i="96"/>
  <c r="Y20" i="96" s="1"/>
  <c r="X23" i="96"/>
  <c r="Y23" i="96" s="1"/>
  <c r="X24" i="96"/>
  <c r="Y24" i="96" s="1"/>
  <c r="X26" i="96"/>
  <c r="Y26" i="96" s="1"/>
  <c r="X27" i="96"/>
  <c r="Y27" i="96" s="1"/>
  <c r="X28" i="96"/>
  <c r="Y28" i="96" s="1"/>
  <c r="X29" i="96"/>
  <c r="Y29" i="96" s="1"/>
  <c r="X30" i="96"/>
  <c r="Y30" i="96" s="1"/>
  <c r="X34" i="96"/>
  <c r="Y34" i="96" s="1"/>
  <c r="X36" i="96"/>
  <c r="Y36" i="96" s="1"/>
  <c r="X38" i="96"/>
  <c r="Y38" i="96" s="1"/>
  <c r="X39" i="96"/>
  <c r="Y39" i="96" s="1"/>
  <c r="X41" i="96"/>
  <c r="Y41" i="96" s="1"/>
  <c r="X43" i="96"/>
  <c r="Y43" i="96" s="1"/>
  <c r="X44" i="96"/>
  <c r="Y44" i="96" s="1"/>
  <c r="X48" i="96"/>
  <c r="Y48" i="96" s="1"/>
  <c r="X50" i="96"/>
  <c r="Y50" i="96" s="1"/>
  <c r="X51" i="96"/>
  <c r="Y51" i="96" s="1"/>
  <c r="X53" i="96"/>
  <c r="Y53" i="96" s="1"/>
  <c r="X55" i="96"/>
  <c r="Y55" i="96" s="1"/>
  <c r="X56" i="96"/>
  <c r="Y56" i="96" s="1"/>
  <c r="X58" i="96"/>
  <c r="Y58" i="96" s="1"/>
  <c r="X60" i="96"/>
  <c r="Y60" i="96" s="1"/>
  <c r="X61" i="96"/>
  <c r="Y61" i="96" s="1"/>
  <c r="X63" i="96"/>
  <c r="Y63" i="96" s="1"/>
  <c r="X65" i="96"/>
  <c r="Y65" i="96" s="1"/>
  <c r="X67" i="96"/>
  <c r="Y67" i="96" s="1"/>
  <c r="X69" i="96"/>
  <c r="Y69" i="96" s="1"/>
  <c r="X71" i="96"/>
  <c r="Y71" i="96" s="1"/>
  <c r="X73" i="96"/>
  <c r="Y73" i="96" s="1"/>
  <c r="X75" i="96"/>
  <c r="Y75" i="96" s="1"/>
  <c r="X77" i="96"/>
  <c r="Y77" i="96" s="1"/>
  <c r="X80" i="96"/>
  <c r="Y80" i="96" s="1"/>
  <c r="X82" i="96"/>
  <c r="Y82" i="96" s="1"/>
  <c r="X84" i="96"/>
  <c r="Y84" i="96" s="1"/>
  <c r="X86" i="96"/>
  <c r="Y86" i="96" s="1"/>
  <c r="X87" i="96"/>
  <c r="Y87" i="96" s="1"/>
  <c r="X89" i="96"/>
  <c r="Y89" i="96" s="1"/>
  <c r="X91" i="96"/>
  <c r="Y91" i="96" s="1"/>
  <c r="X93" i="96"/>
  <c r="Y93" i="96" s="1"/>
  <c r="X95" i="96"/>
  <c r="Y95" i="96" s="1"/>
  <c r="X97" i="96"/>
  <c r="Y97" i="96" s="1"/>
  <c r="X102" i="96"/>
  <c r="Y102" i="96" s="1"/>
  <c r="X104" i="96"/>
  <c r="Y104" i="96" s="1"/>
  <c r="X106" i="96"/>
  <c r="Y106" i="96" s="1"/>
  <c r="X108" i="96"/>
  <c r="Y108" i="96" s="1"/>
  <c r="X110" i="96"/>
  <c r="Y110" i="96" s="1"/>
  <c r="X112" i="96"/>
  <c r="Y112" i="96" s="1"/>
  <c r="X114" i="96"/>
  <c r="Y114" i="96" s="1"/>
  <c r="X116" i="96"/>
  <c r="Y116" i="96" s="1"/>
  <c r="X118" i="96"/>
  <c r="Y118" i="96" s="1"/>
  <c r="X120" i="96"/>
  <c r="Y120" i="96" s="1"/>
  <c r="Z53" i="96"/>
  <c r="Z86" i="96"/>
  <c r="Z87" i="96"/>
  <c r="Z22" i="96"/>
  <c r="Z38" i="96"/>
  <c r="Z42" i="96"/>
  <c r="Z62" i="96"/>
  <c r="Z66" i="96"/>
  <c r="Z70" i="96"/>
  <c r="Z74" i="96"/>
  <c r="Z77" i="96"/>
  <c r="Z7" i="96"/>
  <c r="Z8" i="96"/>
  <c r="Z9" i="96"/>
  <c r="Z10" i="96"/>
  <c r="Z11" i="96"/>
  <c r="Z12" i="96"/>
  <c r="Z13" i="96"/>
  <c r="Z18" i="96"/>
  <c r="Z21" i="96"/>
  <c r="Z26" i="96"/>
  <c r="Z27" i="96"/>
  <c r="Z28" i="96"/>
  <c r="Z31" i="96"/>
  <c r="Z32" i="96"/>
  <c r="Z41" i="96"/>
  <c r="Z50" i="96"/>
  <c r="Z51" i="96"/>
  <c r="Z54" i="96"/>
  <c r="Z55" i="96"/>
  <c r="Z60" i="96"/>
  <c r="Z61" i="96"/>
  <c r="Z65" i="96"/>
  <c r="Z69" i="96"/>
  <c r="Z73" i="96"/>
  <c r="Z88" i="96"/>
  <c r="Z20" i="96"/>
  <c r="Z24" i="96"/>
  <c r="Z25" i="96"/>
  <c r="Z30" i="96"/>
  <c r="Z44" i="96"/>
  <c r="Z79" i="96"/>
  <c r="Z80" i="96"/>
  <c r="Z81" i="96"/>
  <c r="Z82" i="96"/>
  <c r="Z83" i="96"/>
  <c r="Z84" i="96"/>
  <c r="Z85" i="96"/>
  <c r="Z102" i="96"/>
  <c r="Z104" i="96"/>
  <c r="Z106" i="96"/>
  <c r="Z108" i="96"/>
  <c r="Z110" i="96"/>
  <c r="Z112" i="96"/>
  <c r="Z114" i="96"/>
  <c r="Z116" i="96"/>
  <c r="Z118" i="96"/>
  <c r="Z120" i="96"/>
  <c r="Z6" i="96"/>
  <c r="Z14" i="96"/>
  <c r="Z17" i="96"/>
  <c r="Z19" i="96"/>
  <c r="Z23" i="96"/>
  <c r="Z29" i="96"/>
  <c r="Z33" i="96"/>
  <c r="Z34" i="96"/>
  <c r="Z35" i="96"/>
  <c r="Z36" i="96"/>
  <c r="Z37" i="96"/>
  <c r="Z43" i="96"/>
  <c r="Z47" i="96"/>
  <c r="Z48" i="96"/>
  <c r="Z49" i="96"/>
  <c r="Z52" i="96"/>
  <c r="Z56" i="96"/>
  <c r="Z57" i="96"/>
  <c r="Z58" i="96"/>
  <c r="Z59" i="96"/>
  <c r="Z76" i="96"/>
  <c r="Z78" i="96"/>
  <c r="Z103" i="96"/>
  <c r="Z105" i="96"/>
  <c r="Z107" i="96"/>
  <c r="Z109" i="96"/>
  <c r="Z111" i="96"/>
  <c r="Z113" i="96"/>
  <c r="Z115" i="96"/>
  <c r="Z117" i="96"/>
  <c r="Z119" i="96"/>
  <c r="Z89" i="96"/>
  <c r="Z90" i="96"/>
  <c r="Z91" i="96"/>
  <c r="Z92" i="96"/>
  <c r="Z93" i="96"/>
  <c r="Z94" i="96"/>
  <c r="Z95" i="96"/>
  <c r="Z96" i="96"/>
  <c r="Z97" i="96"/>
  <c r="Z98" i="96"/>
  <c r="Y6" i="96" l="1"/>
</calcChain>
</file>

<file path=xl/sharedStrings.xml><?xml version="1.0" encoding="utf-8"?>
<sst xmlns="http://schemas.openxmlformats.org/spreadsheetml/2006/main" count="318" uniqueCount="149">
  <si>
    <t>Quantity</t>
  </si>
  <si>
    <t>TPN</t>
  </si>
  <si>
    <t>Total</t>
  </si>
  <si>
    <t>Gestation</t>
  </si>
  <si>
    <t>Patient ID</t>
  </si>
  <si>
    <t>BW</t>
  </si>
  <si>
    <t>M</t>
  </si>
  <si>
    <t>F</t>
  </si>
  <si>
    <t>Gender</t>
  </si>
  <si>
    <t>LOS</t>
  </si>
  <si>
    <t>ASLP09</t>
  </si>
  <si>
    <t>General</t>
  </si>
  <si>
    <t>Bank</t>
  </si>
  <si>
    <t>Hospital</t>
  </si>
  <si>
    <t>Cost</t>
  </si>
  <si>
    <t>Pharmacy</t>
  </si>
  <si>
    <t xml:space="preserve">Total </t>
  </si>
  <si>
    <t>Imaging</t>
  </si>
  <si>
    <t>Vent</t>
  </si>
  <si>
    <t>AS9307</t>
  </si>
  <si>
    <t>AS9378</t>
  </si>
  <si>
    <t>AS9584</t>
  </si>
  <si>
    <t>AS9709</t>
  </si>
  <si>
    <t>AS0178</t>
  </si>
  <si>
    <t>AS0177</t>
  </si>
  <si>
    <t>AS0181</t>
  </si>
  <si>
    <t>AS4169</t>
  </si>
  <si>
    <t>AS4182</t>
  </si>
  <si>
    <t>AS4367</t>
  </si>
  <si>
    <t>AS4964</t>
  </si>
  <si>
    <t>AS6989</t>
  </si>
  <si>
    <t>AS7430</t>
  </si>
  <si>
    <t>AS8376</t>
  </si>
  <si>
    <t>AS8925</t>
  </si>
  <si>
    <t>AS9224</t>
  </si>
  <si>
    <t>AS9542</t>
  </si>
  <si>
    <t>AS9397</t>
  </si>
  <si>
    <t>AS0917</t>
  </si>
  <si>
    <t>AS1067</t>
  </si>
  <si>
    <t>AS1186</t>
  </si>
  <si>
    <t>AS3213</t>
  </si>
  <si>
    <t>AS4263</t>
  </si>
  <si>
    <t>AS5215</t>
  </si>
  <si>
    <t>AS5254</t>
  </si>
  <si>
    <t>AS5590</t>
  </si>
  <si>
    <t>AS5591</t>
  </si>
  <si>
    <t>AS5824</t>
  </si>
  <si>
    <t>AS6602</t>
  </si>
  <si>
    <t>AS6868</t>
  </si>
  <si>
    <t>AS7076</t>
  </si>
  <si>
    <t>AS7970</t>
  </si>
  <si>
    <t>AS8099</t>
  </si>
  <si>
    <t>AS7632</t>
  </si>
  <si>
    <t>AS9408</t>
  </si>
  <si>
    <t>SP3616</t>
  </si>
  <si>
    <t>SP5975</t>
  </si>
  <si>
    <t>SP5685</t>
  </si>
  <si>
    <t>SP6492</t>
  </si>
  <si>
    <t>SP7577</t>
  </si>
  <si>
    <t>SP7998</t>
  </si>
  <si>
    <t>SP8976</t>
  </si>
  <si>
    <t>SP9126</t>
  </si>
  <si>
    <t>SP0370</t>
  </si>
  <si>
    <t>SP0514</t>
  </si>
  <si>
    <t>SP0866</t>
  </si>
  <si>
    <t>SP1291</t>
  </si>
  <si>
    <t>SP1365</t>
  </si>
  <si>
    <t>SP1453</t>
  </si>
  <si>
    <t>SP1628</t>
  </si>
  <si>
    <t>SP1733</t>
  </si>
  <si>
    <t>SP1987</t>
  </si>
  <si>
    <t>SP2693</t>
  </si>
  <si>
    <t>SP2672</t>
  </si>
  <si>
    <t>SP3103</t>
  </si>
  <si>
    <t>SP3091</t>
  </si>
  <si>
    <t>SP2829</t>
  </si>
  <si>
    <t>SP3438</t>
  </si>
  <si>
    <t>SP3493</t>
  </si>
  <si>
    <t>SP3614</t>
  </si>
  <si>
    <t>SP3840</t>
  </si>
  <si>
    <t>SP3605</t>
  </si>
  <si>
    <t>SP3729</t>
  </si>
  <si>
    <t>SP4626</t>
  </si>
  <si>
    <t>SP4331</t>
  </si>
  <si>
    <t>SP4354</t>
  </si>
  <si>
    <t>SP4813</t>
  </si>
  <si>
    <t>SP4946</t>
  </si>
  <si>
    <t>SP5483</t>
  </si>
  <si>
    <t>SP6065</t>
  </si>
  <si>
    <t>SP6331</t>
  </si>
  <si>
    <t>SP6332</t>
  </si>
  <si>
    <t>SP6455</t>
  </si>
  <si>
    <t>SP6456</t>
  </si>
  <si>
    <t>SP6528</t>
  </si>
  <si>
    <t>SP6586</t>
  </si>
  <si>
    <t>SP6487</t>
  </si>
  <si>
    <t>SP6761</t>
  </si>
  <si>
    <t>SP7165</t>
  </si>
  <si>
    <t>SP7186</t>
  </si>
  <si>
    <t>SP7236</t>
  </si>
  <si>
    <t>SP7465</t>
  </si>
  <si>
    <t>SP7464</t>
  </si>
  <si>
    <t>SP7806</t>
  </si>
  <si>
    <t>SP8112</t>
  </si>
  <si>
    <t>SP8415</t>
  </si>
  <si>
    <t>SP8445</t>
  </si>
  <si>
    <t>SP8966</t>
  </si>
  <si>
    <t>SP9108</t>
  </si>
  <si>
    <t>SP9175</t>
  </si>
  <si>
    <t>SP9211</t>
  </si>
  <si>
    <t>SP9266</t>
  </si>
  <si>
    <t>SP2231</t>
  </si>
  <si>
    <t>SP2015</t>
  </si>
  <si>
    <t>SP2964</t>
  </si>
  <si>
    <t>SP2845</t>
  </si>
  <si>
    <t>SP4656</t>
  </si>
  <si>
    <t>SP4934</t>
  </si>
  <si>
    <t>SP5827</t>
  </si>
  <si>
    <t>SP5918</t>
  </si>
  <si>
    <t>SP3489</t>
  </si>
  <si>
    <t>SP6849</t>
  </si>
  <si>
    <t>AS6393</t>
  </si>
  <si>
    <t>AS7330</t>
  </si>
  <si>
    <t>AS7624</t>
  </si>
  <si>
    <t>AS8101</t>
  </si>
  <si>
    <t>AS8102</t>
  </si>
  <si>
    <t>AS9482</t>
  </si>
  <si>
    <t>AS9640</t>
  </si>
  <si>
    <t>AS9303</t>
  </si>
  <si>
    <t>Consumables</t>
  </si>
  <si>
    <t>Mobile</t>
  </si>
  <si>
    <t xml:space="preserve">Blood </t>
  </si>
  <si>
    <t>Ward</t>
  </si>
  <si>
    <t>Total Overhead</t>
  </si>
  <si>
    <t xml:space="preserve">Inpatient </t>
  </si>
  <si>
    <t xml:space="preserve">Mobile </t>
  </si>
  <si>
    <t>orders</t>
  </si>
  <si>
    <t>imaging</t>
  </si>
  <si>
    <t>Admission</t>
  </si>
  <si>
    <t>SP1603</t>
  </si>
  <si>
    <t>Cost per</t>
  </si>
  <si>
    <t>patient</t>
  </si>
  <si>
    <t>day</t>
  </si>
  <si>
    <t>NICU and</t>
  </si>
  <si>
    <t>(days)</t>
  </si>
  <si>
    <t>Overhead</t>
  </si>
  <si>
    <t>Transfusion</t>
  </si>
  <si>
    <t>Intensive  Care</t>
  </si>
  <si>
    <t>Minimal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</si>
</sst>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7C8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0" fontId="8" fillId="8" borderId="1" applyFont="0" applyBorder="0" applyAlignment="0">
      <alignment horizontal="center" vertical="center"/>
    </xf>
  </cellStyleXfs>
  <cellXfs count="137">
    <xf numFmtId="0" fontId="0" fillId="0" borderId="0" xfId="0"/>
    <xf numFmtId="0" fontId="0" fillId="5" borderId="3" xfId="0" applyFill="1" applyBorder="1"/>
    <xf numFmtId="0" fontId="0" fillId="0" borderId="0" xfId="0"/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0" fillId="6" borderId="13" xfId="1" applyNumberFormat="1" applyFont="1" applyFill="1" applyBorder="1" applyAlignment="1">
      <alignment horizontal="center"/>
    </xf>
    <xf numFmtId="164" fontId="0" fillId="6" borderId="12" xfId="1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0" fillId="2" borderId="13" xfId="1" applyNumberFormat="1" applyFon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center"/>
    </xf>
    <xf numFmtId="164" fontId="0" fillId="6" borderId="8" xfId="1" applyNumberFormat="1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64" fontId="0" fillId="6" borderId="4" xfId="1" applyNumberFormat="1" applyFont="1" applyFill="1" applyBorder="1" applyAlignment="1">
      <alignment horizontal="center"/>
    </xf>
    <xf numFmtId="164" fontId="0" fillId="6" borderId="7" xfId="1" applyNumberFormat="1" applyFon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4" fillId="6" borderId="8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" fontId="0" fillId="7" borderId="8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9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64" fontId="2" fillId="4" borderId="13" xfId="1" applyNumberFormat="1" applyFont="1" applyFill="1" applyBorder="1" applyAlignment="1">
      <alignment horizontal="center"/>
    </xf>
    <xf numFmtId="164" fontId="2" fillId="4" borderId="12" xfId="1" applyNumberFormat="1" applyFont="1" applyFill="1" applyBorder="1" applyAlignment="1">
      <alignment horizontal="center"/>
    </xf>
    <xf numFmtId="164" fontId="2" fillId="4" borderId="14" xfId="1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6" xfId="1" applyNumberFormat="1" applyFont="1" applyFill="1" applyBorder="1" applyAlignment="1">
      <alignment horizontal="center"/>
    </xf>
    <xf numFmtId="164" fontId="2" fillId="4" borderId="8" xfId="1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4" fontId="3" fillId="4" borderId="13" xfId="1" applyNumberFormat="1" applyFont="1" applyFill="1" applyBorder="1" applyAlignment="1">
      <alignment horizontal="center"/>
    </xf>
    <xf numFmtId="164" fontId="3" fillId="4" borderId="12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8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Border="1"/>
    <xf numFmtId="0" fontId="5" fillId="9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164" fontId="4" fillId="6" borderId="6" xfId="1" applyNumberFormat="1" applyFont="1" applyFill="1" applyBorder="1" applyAlignment="1">
      <alignment horizontal="center"/>
    </xf>
    <xf numFmtId="164" fontId="0" fillId="6" borderId="12" xfId="0" applyNumberFormat="1" applyFill="1" applyBorder="1"/>
    <xf numFmtId="164" fontId="0" fillId="6" borderId="12" xfId="1" applyNumberFormat="1" applyFont="1" applyFill="1" applyBorder="1"/>
    <xf numFmtId="164" fontId="0" fillId="6" borderId="14" xfId="1" applyNumberFormat="1" applyFont="1" applyFill="1" applyBorder="1"/>
    <xf numFmtId="0" fontId="0" fillId="7" borderId="13" xfId="0" applyFill="1" applyBorder="1"/>
    <xf numFmtId="164" fontId="0" fillId="7" borderId="12" xfId="1" applyNumberFormat="1" applyFont="1" applyFill="1" applyBorder="1"/>
    <xf numFmtId="164" fontId="0" fillId="7" borderId="14" xfId="1" applyNumberFormat="1" applyFont="1" applyFill="1" applyBorder="1"/>
    <xf numFmtId="0" fontId="0" fillId="7" borderId="11" xfId="0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64" fontId="2" fillId="2" borderId="6" xfId="1" applyNumberFormat="1" applyFont="1" applyFill="1" applyBorder="1" applyAlignment="1"/>
    <xf numFmtId="164" fontId="2" fillId="2" borderId="8" xfId="1" applyNumberFormat="1" applyFont="1" applyFill="1" applyBorder="1" applyAlignment="1"/>
    <xf numFmtId="164" fontId="2" fillId="2" borderId="4" xfId="1" applyNumberFormat="1" applyFont="1" applyFill="1" applyBorder="1" applyAlignment="1"/>
    <xf numFmtId="164" fontId="2" fillId="2" borderId="7" xfId="1" applyNumberFormat="1" applyFont="1" applyFill="1" applyBorder="1" applyAlignment="1"/>
    <xf numFmtId="164" fontId="2" fillId="2" borderId="12" xfId="1" applyNumberFormat="1" applyFont="1" applyFill="1" applyBorder="1" applyAlignment="1"/>
    <xf numFmtId="0" fontId="5" fillId="5" borderId="3" xfId="0" applyFont="1" applyFill="1" applyBorder="1" applyAlignment="1"/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0" fontId="5" fillId="12" borderId="3" xfId="0" applyFont="1" applyFill="1" applyBorder="1" applyAlignment="1"/>
    <xf numFmtId="0" fontId="5" fillId="12" borderId="3" xfId="0" applyFont="1" applyFill="1" applyBorder="1" applyAlignment="1">
      <alignment horizontal="center"/>
    </xf>
    <xf numFmtId="0" fontId="0" fillId="12" borderId="3" xfId="0" applyFill="1" applyBorder="1"/>
    <xf numFmtId="0" fontId="0" fillId="12" borderId="2" xfId="0" applyFill="1" applyBorder="1"/>
    <xf numFmtId="0" fontId="9" fillId="9" borderId="11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164" fontId="0" fillId="6" borderId="13" xfId="0" applyNumberFormat="1" applyFill="1" applyBorder="1"/>
    <xf numFmtId="164" fontId="2" fillId="4" borderId="10" xfId="1" applyNumberFormat="1" applyFont="1" applyFill="1" applyBorder="1" applyAlignment="1">
      <alignment horizontal="center"/>
    </xf>
    <xf numFmtId="164" fontId="2" fillId="4" borderId="11" xfId="1" applyNumberFormat="1" applyFont="1" applyFill="1" applyBorder="1" applyAlignment="1">
      <alignment horizontal="center"/>
    </xf>
    <xf numFmtId="164" fontId="3" fillId="4" borderId="14" xfId="1" applyNumberFormat="1" applyFont="1" applyFill="1" applyBorder="1" applyAlignment="1">
      <alignment horizontal="center"/>
    </xf>
    <xf numFmtId="164" fontId="0" fillId="2" borderId="14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/>
    <xf numFmtId="164" fontId="4" fillId="6" borderId="10" xfId="1" applyNumberFormat="1" applyFon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4" fontId="0" fillId="4" borderId="5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2" fillId="2" borderId="9" xfId="1" applyNumberFormat="1" applyFont="1" applyFill="1" applyBorder="1" applyAlignment="1"/>
    <xf numFmtId="164" fontId="0" fillId="6" borderId="9" xfId="1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2" fillId="2" borderId="13" xfId="1" applyNumberFormat="1" applyFont="1" applyFill="1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4" fontId="2" fillId="2" borderId="14" xfId="1" applyNumberFormat="1" applyFont="1" applyFill="1" applyBorder="1" applyAlignment="1"/>
    <xf numFmtId="164" fontId="0" fillId="6" borderId="14" xfId="1" applyNumberFormat="1" applyFon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0" fontId="9" fillId="12" borderId="1" xfId="0" applyFont="1" applyFill="1" applyBorder="1" applyAlignment="1"/>
    <xf numFmtId="0" fontId="9" fillId="12" borderId="3" xfId="0" applyFont="1" applyFill="1" applyBorder="1" applyAlignment="1"/>
    <xf numFmtId="0" fontId="9" fillId="10" borderId="13" xfId="0" applyFont="1" applyFill="1" applyBorder="1" applyAlignment="1">
      <alignment horizontal="center"/>
    </xf>
    <xf numFmtId="0" fontId="9" fillId="11" borderId="0" xfId="0" applyFont="1" applyFill="1"/>
    <xf numFmtId="0" fontId="9" fillId="9" borderId="13" xfId="0" applyFont="1" applyFill="1" applyBorder="1"/>
    <xf numFmtId="0" fontId="9" fillId="9" borderId="12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3" xfId="0" applyFont="1" applyFill="1" applyBorder="1" applyAlignment="1"/>
  </cellXfs>
  <cellStyles count="6">
    <cellStyle name="Comma" xfId="1" builtinId="3"/>
    <cellStyle name="Comma 2" xfId="2"/>
    <cellStyle name="Comma 2 2" xfId="3"/>
    <cellStyle name="Normal" xfId="0" builtinId="0"/>
    <cellStyle name="Normal 2" xfId="4"/>
    <cellStyle name="Style 1" xfId="5"/>
  </cellStyles>
  <dxfs count="0"/>
  <tableStyles count="0" defaultTableStyle="TableStyleMedium2" defaultPivotStyle="PivotStyleLight16"/>
  <colors>
    <mruColors>
      <color rgb="FFFF7C80"/>
      <color rgb="FFFFFF99"/>
      <color rgb="FFCCFFFF"/>
      <color rgb="FFFFFF66"/>
      <color rgb="FFFFFFCC"/>
      <color rgb="FFFFCCFF"/>
      <color rgb="FFB2CB7F"/>
      <color rgb="FFFF3300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0"/>
  <sheetViews>
    <sheetView tabSelected="1" topLeftCell="A82" workbookViewId="0">
      <selection activeCell="G26" sqref="G26"/>
    </sheetView>
  </sheetViews>
  <sheetFormatPr defaultRowHeight="15" x14ac:dyDescent="0.25"/>
  <cols>
    <col min="1" max="6" width="9.140625" style="2"/>
    <col min="7" max="8" width="10.85546875" style="2" customWidth="1"/>
    <col min="9" max="13" width="9.140625" style="2"/>
    <col min="14" max="15" width="10" style="2" customWidth="1"/>
    <col min="16" max="16" width="10.5703125" style="2" customWidth="1"/>
    <col min="17" max="17" width="9.5703125" style="2" bestFit="1" customWidth="1"/>
    <col min="18" max="18" width="10.7109375" style="2" bestFit="1" customWidth="1"/>
    <col min="19" max="20" width="9.28515625" style="2" bestFit="1" customWidth="1"/>
    <col min="21" max="21" width="10.5703125" style="2" bestFit="1" customWidth="1"/>
    <col min="22" max="23" width="12.140625" style="2" customWidth="1"/>
    <col min="24" max="24" width="10.7109375" style="2" bestFit="1" customWidth="1"/>
    <col min="25" max="25" width="9.5703125" style="2" bestFit="1" customWidth="1"/>
    <col min="26" max="26" width="10.5703125" style="2" bestFit="1" customWidth="1"/>
    <col min="27" max="16384" width="9.140625" style="2"/>
  </cols>
  <sheetData>
    <row r="1" spans="1:29" x14ac:dyDescent="0.25">
      <c r="B1" s="56"/>
      <c r="C1" s="59"/>
      <c r="D1" s="59"/>
      <c r="E1" s="59"/>
      <c r="F1" s="59"/>
      <c r="G1" s="56"/>
      <c r="H1" s="59"/>
      <c r="I1" s="67"/>
      <c r="J1" s="67"/>
      <c r="K1" s="67"/>
      <c r="L1" s="61"/>
      <c r="M1" s="67"/>
      <c r="N1" s="67"/>
      <c r="O1" s="67"/>
      <c r="P1" s="67"/>
      <c r="Q1" s="67"/>
      <c r="R1" s="56"/>
      <c r="S1" s="56"/>
      <c r="T1" s="56"/>
      <c r="U1" s="56"/>
      <c r="V1" s="55"/>
      <c r="W1" s="55"/>
      <c r="X1" s="67"/>
      <c r="Y1" s="67"/>
      <c r="Z1" s="65"/>
      <c r="AA1" s="66"/>
      <c r="AB1" s="56"/>
      <c r="AC1" s="56"/>
    </row>
    <row r="3" spans="1:29" x14ac:dyDescent="0.25">
      <c r="B3" s="126" t="s">
        <v>147</v>
      </c>
      <c r="C3" s="127"/>
      <c r="D3" s="95"/>
      <c r="E3" s="95"/>
      <c r="F3" s="95"/>
      <c r="G3" s="95"/>
      <c r="H3" s="95"/>
      <c r="I3" s="95"/>
      <c r="J3" s="96"/>
      <c r="K3" s="97"/>
      <c r="L3" s="97"/>
      <c r="M3" s="98"/>
      <c r="N3" s="103" t="s">
        <v>0</v>
      </c>
      <c r="O3" s="104"/>
      <c r="P3" s="105"/>
      <c r="Q3" s="103" t="s">
        <v>133</v>
      </c>
      <c r="R3" s="104"/>
      <c r="S3" s="104"/>
      <c r="T3" s="104"/>
      <c r="U3" s="104"/>
      <c r="V3" s="37" t="s">
        <v>2</v>
      </c>
      <c r="W3" s="37" t="s">
        <v>11</v>
      </c>
      <c r="X3" s="128" t="s">
        <v>16</v>
      </c>
      <c r="Y3" s="129" t="s">
        <v>140</v>
      </c>
      <c r="Z3" s="130" t="s">
        <v>16</v>
      </c>
    </row>
    <row r="4" spans="1:29" x14ac:dyDescent="0.25">
      <c r="B4" s="62"/>
      <c r="C4" s="37"/>
      <c r="D4" s="60"/>
      <c r="E4" s="37"/>
      <c r="F4" s="62"/>
      <c r="G4" s="63"/>
      <c r="H4" s="37"/>
      <c r="I4" s="63"/>
      <c r="J4" s="37" t="s">
        <v>9</v>
      </c>
      <c r="K4" s="37" t="s">
        <v>9</v>
      </c>
      <c r="L4" s="64"/>
      <c r="M4" s="64"/>
      <c r="N4" s="63" t="s">
        <v>1</v>
      </c>
      <c r="O4" s="37" t="s">
        <v>130</v>
      </c>
      <c r="P4" s="37" t="s">
        <v>146</v>
      </c>
      <c r="Q4" s="62" t="s">
        <v>1</v>
      </c>
      <c r="R4" s="37" t="s">
        <v>134</v>
      </c>
      <c r="S4" s="62" t="s">
        <v>135</v>
      </c>
      <c r="T4" s="37" t="s">
        <v>131</v>
      </c>
      <c r="U4" s="62" t="s">
        <v>143</v>
      </c>
      <c r="V4" s="131" t="s">
        <v>129</v>
      </c>
      <c r="W4" s="131" t="s">
        <v>145</v>
      </c>
      <c r="X4" s="132" t="s">
        <v>138</v>
      </c>
      <c r="Y4" s="133" t="s">
        <v>141</v>
      </c>
      <c r="Z4" s="131" t="s">
        <v>145</v>
      </c>
    </row>
    <row r="5" spans="1:29" x14ac:dyDescent="0.25">
      <c r="B5" s="99" t="s">
        <v>4</v>
      </c>
      <c r="C5" s="101" t="s">
        <v>13</v>
      </c>
      <c r="D5" s="99" t="s">
        <v>8</v>
      </c>
      <c r="E5" s="101" t="s">
        <v>8</v>
      </c>
      <c r="F5" s="99" t="s">
        <v>3</v>
      </c>
      <c r="G5" s="100" t="s">
        <v>3</v>
      </c>
      <c r="H5" s="101" t="s">
        <v>5</v>
      </c>
      <c r="I5" s="100" t="s">
        <v>5</v>
      </c>
      <c r="J5" s="101" t="s">
        <v>144</v>
      </c>
      <c r="K5" s="101" t="s">
        <v>144</v>
      </c>
      <c r="L5" s="102" t="s">
        <v>18</v>
      </c>
      <c r="M5" s="102" t="s">
        <v>18</v>
      </c>
      <c r="N5" s="100" t="s">
        <v>136</v>
      </c>
      <c r="O5" s="101" t="s">
        <v>137</v>
      </c>
      <c r="P5" s="101"/>
      <c r="Q5" s="106" t="s">
        <v>15</v>
      </c>
      <c r="R5" s="101" t="s">
        <v>15</v>
      </c>
      <c r="S5" s="99" t="s">
        <v>17</v>
      </c>
      <c r="T5" s="101" t="s">
        <v>12</v>
      </c>
      <c r="U5" s="99" t="s">
        <v>132</v>
      </c>
      <c r="V5" s="101" t="s">
        <v>14</v>
      </c>
      <c r="W5" s="101" t="s">
        <v>14</v>
      </c>
      <c r="X5" s="134" t="s">
        <v>14</v>
      </c>
      <c r="Y5" s="133" t="s">
        <v>142</v>
      </c>
      <c r="Z5" s="101" t="s">
        <v>14</v>
      </c>
    </row>
    <row r="6" spans="1:29" x14ac:dyDescent="0.25">
      <c r="A6" s="2">
        <v>1</v>
      </c>
      <c r="B6" s="6" t="s">
        <v>19</v>
      </c>
      <c r="C6" s="8">
        <v>1</v>
      </c>
      <c r="D6" s="6">
        <v>1</v>
      </c>
      <c r="E6" s="8" t="s">
        <v>6</v>
      </c>
      <c r="F6" s="6">
        <v>4</v>
      </c>
      <c r="G6" s="8">
        <v>27</v>
      </c>
      <c r="H6" s="6">
        <v>4</v>
      </c>
      <c r="I6" s="6">
        <v>0.96</v>
      </c>
      <c r="J6" s="7">
        <v>3</v>
      </c>
      <c r="K6" s="6">
        <v>118</v>
      </c>
      <c r="L6" s="68">
        <v>3</v>
      </c>
      <c r="M6" s="6">
        <v>104</v>
      </c>
      <c r="N6" s="12">
        <v>31</v>
      </c>
      <c r="O6" s="6">
        <v>17</v>
      </c>
      <c r="P6" s="7">
        <v>9</v>
      </c>
      <c r="Q6" s="40">
        <f>78*N6</f>
        <v>2418</v>
      </c>
      <c r="R6" s="45">
        <f t="shared" ref="R6:R15" si="0">6*K6</f>
        <v>708</v>
      </c>
      <c r="S6" s="49">
        <f>24*O6</f>
        <v>408</v>
      </c>
      <c r="T6" s="51">
        <v>84</v>
      </c>
      <c r="U6" s="40">
        <f>340*K6</f>
        <v>40120</v>
      </c>
      <c r="V6" s="21">
        <v>13763.843892761903</v>
      </c>
      <c r="W6" s="87">
        <v>16</v>
      </c>
      <c r="X6" s="74">
        <f>SUM(Q6:W6)</f>
        <v>57517.843892761899</v>
      </c>
      <c r="Y6" s="20">
        <f t="shared" ref="Y6:Y15" si="1">X6/K6</f>
        <v>487.43935502340594</v>
      </c>
      <c r="Z6" s="107">
        <f>Q6+R6+S6+T6+U6+W6</f>
        <v>43754</v>
      </c>
    </row>
    <row r="7" spans="1:29" x14ac:dyDescent="0.25">
      <c r="A7" s="2">
        <v>2</v>
      </c>
      <c r="B7" s="3" t="s">
        <v>20</v>
      </c>
      <c r="C7" s="34">
        <v>1</v>
      </c>
      <c r="D7" s="3">
        <v>2</v>
      </c>
      <c r="E7" s="34" t="s">
        <v>7</v>
      </c>
      <c r="F7" s="3">
        <v>4</v>
      </c>
      <c r="G7" s="34">
        <v>26</v>
      </c>
      <c r="H7" s="3">
        <v>4</v>
      </c>
      <c r="I7" s="3">
        <v>0.81</v>
      </c>
      <c r="J7" s="36">
        <v>3</v>
      </c>
      <c r="K7" s="3">
        <v>96</v>
      </c>
      <c r="L7" s="69">
        <v>3</v>
      </c>
      <c r="M7" s="3">
        <v>56</v>
      </c>
      <c r="N7" s="30">
        <v>35</v>
      </c>
      <c r="O7" s="3">
        <v>18</v>
      </c>
      <c r="P7" s="36">
        <v>10</v>
      </c>
      <c r="Q7" s="41">
        <f t="shared" ref="Q7:Q15" si="2">78*N7</f>
        <v>2730</v>
      </c>
      <c r="R7" s="46">
        <f t="shared" si="0"/>
        <v>576</v>
      </c>
      <c r="S7" s="50">
        <f>24*O7</f>
        <v>432</v>
      </c>
      <c r="T7" s="52">
        <v>112</v>
      </c>
      <c r="U7" s="41">
        <f>340*K7</f>
        <v>32640</v>
      </c>
      <c r="V7" s="23">
        <v>12628.564165</v>
      </c>
      <c r="W7" s="88">
        <v>16</v>
      </c>
      <c r="X7" s="29">
        <f>SUM(Q7:W7)</f>
        <v>49134.564165000003</v>
      </c>
      <c r="Y7" s="28">
        <f t="shared" si="1"/>
        <v>511.81837671875002</v>
      </c>
      <c r="Z7" s="76">
        <f>Q7+R7+S7+T7+U7+W7</f>
        <v>36506</v>
      </c>
    </row>
    <row r="8" spans="1:29" x14ac:dyDescent="0.25">
      <c r="A8" s="2">
        <v>3</v>
      </c>
      <c r="B8" s="3" t="s">
        <v>30</v>
      </c>
      <c r="C8" s="34">
        <v>1</v>
      </c>
      <c r="D8" s="3">
        <v>1</v>
      </c>
      <c r="E8" s="34" t="s">
        <v>6</v>
      </c>
      <c r="F8" s="3">
        <v>4</v>
      </c>
      <c r="G8" s="34">
        <v>27</v>
      </c>
      <c r="H8" s="3">
        <v>4</v>
      </c>
      <c r="I8" s="3">
        <v>0.84</v>
      </c>
      <c r="J8" s="36">
        <v>1</v>
      </c>
      <c r="K8" s="3">
        <v>27</v>
      </c>
      <c r="L8" s="69">
        <v>3</v>
      </c>
      <c r="M8" s="3">
        <v>68</v>
      </c>
      <c r="N8" s="30">
        <v>40</v>
      </c>
      <c r="O8" s="3">
        <v>5</v>
      </c>
      <c r="P8" s="36">
        <v>10</v>
      </c>
      <c r="Q8" s="41">
        <f t="shared" si="2"/>
        <v>3120</v>
      </c>
      <c r="R8" s="46">
        <f t="shared" si="0"/>
        <v>162</v>
      </c>
      <c r="S8" s="50">
        <f t="shared" ref="S8:S15" si="3">24*O8</f>
        <v>120</v>
      </c>
      <c r="T8" s="52">
        <v>112</v>
      </c>
      <c r="U8" s="41">
        <f t="shared" ref="U8:U15" si="4">340*K8</f>
        <v>9180</v>
      </c>
      <c r="V8" s="23">
        <v>12735.802453857143</v>
      </c>
      <c r="W8" s="88">
        <v>16</v>
      </c>
      <c r="X8" s="29">
        <f t="shared" ref="X8:X15" si="5">SUM(Q8:W8)</f>
        <v>25445.802453857141</v>
      </c>
      <c r="Y8" s="28">
        <f t="shared" si="1"/>
        <v>942.43712792063479</v>
      </c>
      <c r="Z8" s="76">
        <f t="shared" ref="Z8:Z15" si="6">Q8+R8+S8+T8+U8+W8</f>
        <v>12710</v>
      </c>
    </row>
    <row r="9" spans="1:29" x14ac:dyDescent="0.25">
      <c r="A9" s="2">
        <v>4</v>
      </c>
      <c r="B9" s="3" t="s">
        <v>36</v>
      </c>
      <c r="C9" s="34">
        <v>1</v>
      </c>
      <c r="D9" s="3">
        <v>1</v>
      </c>
      <c r="E9" s="34" t="s">
        <v>6</v>
      </c>
      <c r="F9" s="3">
        <v>4</v>
      </c>
      <c r="G9" s="34">
        <v>27</v>
      </c>
      <c r="H9" s="3">
        <v>3</v>
      </c>
      <c r="I9" s="3">
        <v>1.26</v>
      </c>
      <c r="J9" s="36">
        <v>2</v>
      </c>
      <c r="K9" s="3">
        <v>54</v>
      </c>
      <c r="L9" s="69">
        <v>2</v>
      </c>
      <c r="M9" s="3">
        <v>22</v>
      </c>
      <c r="N9" s="30">
        <v>29</v>
      </c>
      <c r="O9" s="3">
        <v>7</v>
      </c>
      <c r="P9" s="36">
        <v>4</v>
      </c>
      <c r="Q9" s="41">
        <f t="shared" si="2"/>
        <v>2262</v>
      </c>
      <c r="R9" s="46">
        <f t="shared" si="0"/>
        <v>324</v>
      </c>
      <c r="S9" s="50">
        <f t="shared" si="3"/>
        <v>168</v>
      </c>
      <c r="T9" s="52">
        <v>56</v>
      </c>
      <c r="U9" s="41">
        <f t="shared" si="4"/>
        <v>18360</v>
      </c>
      <c r="V9" s="23">
        <v>7561.2388522380961</v>
      </c>
      <c r="W9" s="88">
        <v>16</v>
      </c>
      <c r="X9" s="29">
        <f t="shared" si="5"/>
        <v>28747.238852238097</v>
      </c>
      <c r="Y9" s="28">
        <f t="shared" si="1"/>
        <v>532.35627504144622</v>
      </c>
      <c r="Z9" s="76">
        <f t="shared" si="6"/>
        <v>21186</v>
      </c>
    </row>
    <row r="10" spans="1:29" x14ac:dyDescent="0.25">
      <c r="A10" s="2">
        <v>5</v>
      </c>
      <c r="B10" s="3" t="s">
        <v>39</v>
      </c>
      <c r="C10" s="34">
        <v>1</v>
      </c>
      <c r="D10" s="3">
        <v>1</v>
      </c>
      <c r="E10" s="34" t="s">
        <v>6</v>
      </c>
      <c r="F10" s="3">
        <v>4</v>
      </c>
      <c r="G10" s="34">
        <v>26</v>
      </c>
      <c r="H10" s="3">
        <v>4</v>
      </c>
      <c r="I10" s="3">
        <v>0.61</v>
      </c>
      <c r="J10" s="36">
        <v>3</v>
      </c>
      <c r="K10" s="3">
        <v>132</v>
      </c>
      <c r="L10" s="69">
        <v>3</v>
      </c>
      <c r="M10" s="3">
        <v>63</v>
      </c>
      <c r="N10" s="30">
        <v>16</v>
      </c>
      <c r="O10" s="3">
        <v>8</v>
      </c>
      <c r="P10" s="36">
        <v>15</v>
      </c>
      <c r="Q10" s="41">
        <f t="shared" si="2"/>
        <v>1248</v>
      </c>
      <c r="R10" s="46">
        <f t="shared" si="0"/>
        <v>792</v>
      </c>
      <c r="S10" s="50">
        <f t="shared" si="3"/>
        <v>192</v>
      </c>
      <c r="T10" s="52">
        <v>140</v>
      </c>
      <c r="U10" s="41">
        <f t="shared" si="4"/>
        <v>44880</v>
      </c>
      <c r="V10" s="23">
        <v>11712.223951666663</v>
      </c>
      <c r="W10" s="88">
        <v>16</v>
      </c>
      <c r="X10" s="29">
        <f t="shared" si="5"/>
        <v>58980.22395166666</v>
      </c>
      <c r="Y10" s="28">
        <f t="shared" si="1"/>
        <v>446.81987842171714</v>
      </c>
      <c r="Z10" s="76">
        <f t="shared" si="6"/>
        <v>47268</v>
      </c>
    </row>
    <row r="11" spans="1:29" x14ac:dyDescent="0.25">
      <c r="A11" s="2">
        <v>6</v>
      </c>
      <c r="B11" s="3" t="s">
        <v>49</v>
      </c>
      <c r="C11" s="34">
        <v>1</v>
      </c>
      <c r="D11" s="3">
        <v>2</v>
      </c>
      <c r="E11" s="34" t="s">
        <v>7</v>
      </c>
      <c r="F11" s="3">
        <v>4</v>
      </c>
      <c r="G11" s="34">
        <v>25</v>
      </c>
      <c r="H11" s="3">
        <v>4</v>
      </c>
      <c r="I11" s="3">
        <v>0.82</v>
      </c>
      <c r="J11" s="36">
        <v>3</v>
      </c>
      <c r="K11" s="3">
        <v>111</v>
      </c>
      <c r="L11" s="69">
        <v>3</v>
      </c>
      <c r="M11" s="3">
        <v>53</v>
      </c>
      <c r="N11" s="30">
        <v>8</v>
      </c>
      <c r="O11" s="3">
        <v>11</v>
      </c>
      <c r="P11" s="36">
        <v>10</v>
      </c>
      <c r="Q11" s="41">
        <f t="shared" si="2"/>
        <v>624</v>
      </c>
      <c r="R11" s="46">
        <f t="shared" si="0"/>
        <v>666</v>
      </c>
      <c r="S11" s="50">
        <f t="shared" si="3"/>
        <v>264</v>
      </c>
      <c r="T11" s="52">
        <v>112</v>
      </c>
      <c r="U11" s="41">
        <f t="shared" si="4"/>
        <v>37740</v>
      </c>
      <c r="V11" s="23">
        <v>9933.8334636190484</v>
      </c>
      <c r="W11" s="88">
        <v>16</v>
      </c>
      <c r="X11" s="29">
        <f t="shared" si="5"/>
        <v>49355.833463619048</v>
      </c>
      <c r="Y11" s="28">
        <f t="shared" si="1"/>
        <v>444.64714832089231</v>
      </c>
      <c r="Z11" s="76">
        <f t="shared" si="6"/>
        <v>39422</v>
      </c>
    </row>
    <row r="12" spans="1:29" x14ac:dyDescent="0.25">
      <c r="A12" s="2">
        <v>7</v>
      </c>
      <c r="B12" s="3" t="s">
        <v>51</v>
      </c>
      <c r="C12" s="34">
        <v>1</v>
      </c>
      <c r="D12" s="3">
        <v>2</v>
      </c>
      <c r="E12" s="34" t="s">
        <v>7</v>
      </c>
      <c r="F12" s="3">
        <v>4</v>
      </c>
      <c r="G12" s="34">
        <v>27</v>
      </c>
      <c r="H12" s="3">
        <v>4</v>
      </c>
      <c r="I12" s="3">
        <v>0.88</v>
      </c>
      <c r="J12" s="36">
        <v>3</v>
      </c>
      <c r="K12" s="3">
        <v>97</v>
      </c>
      <c r="L12" s="69">
        <v>3</v>
      </c>
      <c r="M12" s="3">
        <v>38</v>
      </c>
      <c r="N12" s="30">
        <v>29</v>
      </c>
      <c r="O12" s="3">
        <v>6</v>
      </c>
      <c r="P12" s="36">
        <v>4</v>
      </c>
      <c r="Q12" s="41">
        <f t="shared" si="2"/>
        <v>2262</v>
      </c>
      <c r="R12" s="46">
        <f t="shared" si="0"/>
        <v>582</v>
      </c>
      <c r="S12" s="50">
        <f t="shared" si="3"/>
        <v>144</v>
      </c>
      <c r="T12" s="52">
        <v>56</v>
      </c>
      <c r="U12" s="41">
        <f t="shared" si="4"/>
        <v>32980</v>
      </c>
      <c r="V12" s="23">
        <v>8234.9750029999996</v>
      </c>
      <c r="W12" s="88">
        <v>16</v>
      </c>
      <c r="X12" s="29">
        <f t="shared" si="5"/>
        <v>44274.975003</v>
      </c>
      <c r="Y12" s="28">
        <f t="shared" si="1"/>
        <v>456.44304126804121</v>
      </c>
      <c r="Z12" s="76">
        <f t="shared" si="6"/>
        <v>36040</v>
      </c>
    </row>
    <row r="13" spans="1:29" x14ac:dyDescent="0.25">
      <c r="A13" s="2">
        <v>8</v>
      </c>
      <c r="B13" s="3" t="s">
        <v>54</v>
      </c>
      <c r="C13" s="34">
        <v>2</v>
      </c>
      <c r="D13" s="3">
        <v>2</v>
      </c>
      <c r="E13" s="34" t="s">
        <v>7</v>
      </c>
      <c r="F13" s="3">
        <v>4</v>
      </c>
      <c r="G13" s="34">
        <v>27</v>
      </c>
      <c r="H13" s="3">
        <v>4</v>
      </c>
      <c r="I13" s="3">
        <v>0.79</v>
      </c>
      <c r="J13" s="36">
        <v>3</v>
      </c>
      <c r="K13" s="3">
        <v>72</v>
      </c>
      <c r="L13" s="69">
        <v>3</v>
      </c>
      <c r="M13" s="3">
        <v>37</v>
      </c>
      <c r="N13" s="30">
        <v>22</v>
      </c>
      <c r="O13" s="3">
        <v>15</v>
      </c>
      <c r="P13" s="36">
        <v>5</v>
      </c>
      <c r="Q13" s="41">
        <f t="shared" si="2"/>
        <v>1716</v>
      </c>
      <c r="R13" s="46">
        <f t="shared" si="0"/>
        <v>432</v>
      </c>
      <c r="S13" s="50">
        <f t="shared" si="3"/>
        <v>360</v>
      </c>
      <c r="T13" s="52">
        <v>56</v>
      </c>
      <c r="U13" s="41">
        <f t="shared" si="4"/>
        <v>24480</v>
      </c>
      <c r="V13" s="23">
        <v>7943.6149056666673</v>
      </c>
      <c r="W13" s="88">
        <v>16</v>
      </c>
      <c r="X13" s="29">
        <f t="shared" si="5"/>
        <v>35003.614905666669</v>
      </c>
      <c r="Y13" s="28">
        <f t="shared" si="1"/>
        <v>486.16131813425932</v>
      </c>
      <c r="Z13" s="76">
        <f t="shared" si="6"/>
        <v>27060</v>
      </c>
    </row>
    <row r="14" spans="1:29" x14ac:dyDescent="0.25">
      <c r="A14" s="2">
        <v>9</v>
      </c>
      <c r="B14" s="3" t="s">
        <v>86</v>
      </c>
      <c r="C14" s="34">
        <v>2</v>
      </c>
      <c r="D14" s="3">
        <v>2</v>
      </c>
      <c r="E14" s="34" t="s">
        <v>7</v>
      </c>
      <c r="F14" s="3">
        <v>4</v>
      </c>
      <c r="G14" s="34">
        <v>27</v>
      </c>
      <c r="H14" s="3">
        <v>3</v>
      </c>
      <c r="I14" s="3">
        <v>1.1599999999999999</v>
      </c>
      <c r="J14" s="36">
        <v>3</v>
      </c>
      <c r="K14" s="3">
        <v>80</v>
      </c>
      <c r="L14" s="69">
        <v>3</v>
      </c>
      <c r="M14" s="3">
        <v>55</v>
      </c>
      <c r="N14" s="30">
        <v>24</v>
      </c>
      <c r="O14" s="3">
        <v>16</v>
      </c>
      <c r="P14" s="36">
        <v>5</v>
      </c>
      <c r="Q14" s="41">
        <f t="shared" si="2"/>
        <v>1872</v>
      </c>
      <c r="R14" s="46">
        <f t="shared" si="0"/>
        <v>480</v>
      </c>
      <c r="S14" s="50">
        <f t="shared" si="3"/>
        <v>384</v>
      </c>
      <c r="T14" s="52">
        <v>56</v>
      </c>
      <c r="U14" s="41">
        <f t="shared" si="4"/>
        <v>27200</v>
      </c>
      <c r="V14" s="23">
        <v>10365.833997000002</v>
      </c>
      <c r="W14" s="88">
        <v>16</v>
      </c>
      <c r="X14" s="29">
        <f t="shared" si="5"/>
        <v>40373.833997000002</v>
      </c>
      <c r="Y14" s="28">
        <f t="shared" si="1"/>
        <v>504.67292496250002</v>
      </c>
      <c r="Z14" s="76">
        <f t="shared" si="6"/>
        <v>30008</v>
      </c>
    </row>
    <row r="15" spans="1:29" x14ac:dyDescent="0.25">
      <c r="A15" s="2">
        <v>10</v>
      </c>
      <c r="B15" s="5" t="s">
        <v>95</v>
      </c>
      <c r="C15" s="17">
        <v>2</v>
      </c>
      <c r="D15" s="5">
        <v>1</v>
      </c>
      <c r="E15" s="17" t="s">
        <v>6</v>
      </c>
      <c r="F15" s="5">
        <v>4</v>
      </c>
      <c r="G15" s="17">
        <v>27</v>
      </c>
      <c r="H15" s="5">
        <v>3</v>
      </c>
      <c r="I15" s="5">
        <v>1.07</v>
      </c>
      <c r="J15" s="16">
        <v>2</v>
      </c>
      <c r="K15" s="5">
        <v>55</v>
      </c>
      <c r="L15" s="70">
        <v>3</v>
      </c>
      <c r="M15" s="5">
        <v>34</v>
      </c>
      <c r="N15" s="4">
        <v>26</v>
      </c>
      <c r="O15" s="5">
        <v>9</v>
      </c>
      <c r="P15" s="16">
        <v>2</v>
      </c>
      <c r="Q15" s="42">
        <f t="shared" si="2"/>
        <v>2028</v>
      </c>
      <c r="R15" s="108">
        <f t="shared" si="0"/>
        <v>330</v>
      </c>
      <c r="S15" s="109">
        <f t="shared" si="3"/>
        <v>216</v>
      </c>
      <c r="T15" s="110">
        <v>28</v>
      </c>
      <c r="U15" s="42">
        <f t="shared" si="4"/>
        <v>18700</v>
      </c>
      <c r="V15" s="111">
        <v>7956.9105364000006</v>
      </c>
      <c r="W15" s="112">
        <v>16</v>
      </c>
      <c r="X15" s="113">
        <f t="shared" si="5"/>
        <v>29274.910536399999</v>
      </c>
      <c r="Y15" s="114">
        <f t="shared" si="1"/>
        <v>532.2711006618182</v>
      </c>
      <c r="Z15" s="77">
        <f t="shared" si="6"/>
        <v>21318</v>
      </c>
    </row>
    <row r="16" spans="1:29" x14ac:dyDescent="0.25">
      <c r="A16" s="2">
        <v>11</v>
      </c>
      <c r="B16" s="6" t="s">
        <v>21</v>
      </c>
      <c r="C16" s="7">
        <v>1</v>
      </c>
      <c r="D16" s="7">
        <v>2</v>
      </c>
      <c r="E16" s="7" t="s">
        <v>7</v>
      </c>
      <c r="F16" s="7">
        <v>3</v>
      </c>
      <c r="G16" s="7">
        <v>31</v>
      </c>
      <c r="H16" s="6">
        <v>3</v>
      </c>
      <c r="I16" s="6">
        <v>1.22</v>
      </c>
      <c r="J16" s="7">
        <v>2</v>
      </c>
      <c r="K16" s="6">
        <v>56</v>
      </c>
      <c r="L16" s="68">
        <v>2</v>
      </c>
      <c r="M16" s="6">
        <v>3</v>
      </c>
      <c r="N16" s="12">
        <v>6</v>
      </c>
      <c r="O16" s="6">
        <v>0</v>
      </c>
      <c r="P16" s="6">
        <v>2</v>
      </c>
      <c r="Q16" s="115">
        <f>78*N16</f>
        <v>468</v>
      </c>
      <c r="R16" s="40">
        <f t="shared" ref="R16:R51" si="7">6*K16</f>
        <v>336</v>
      </c>
      <c r="S16" s="49">
        <f>24*O16</f>
        <v>0</v>
      </c>
      <c r="T16" s="53">
        <v>28</v>
      </c>
      <c r="U16" s="40">
        <f>340*K16</f>
        <v>19040</v>
      </c>
      <c r="V16" s="21">
        <v>2437.7318273333331</v>
      </c>
      <c r="W16" s="89">
        <v>16</v>
      </c>
      <c r="X16" s="26">
        <f>SUM(Q16:W16)</f>
        <v>22325.731827333333</v>
      </c>
      <c r="Y16" s="20">
        <f t="shared" ref="Y16:Y51" si="8">X16/K16</f>
        <v>398.67378263095236</v>
      </c>
      <c r="Z16" s="107">
        <f>Q16+R16+S16+T16+U16+W16</f>
        <v>19888</v>
      </c>
    </row>
    <row r="17" spans="1:26" x14ac:dyDescent="0.25">
      <c r="A17" s="2">
        <v>12</v>
      </c>
      <c r="B17" s="3" t="s">
        <v>22</v>
      </c>
      <c r="C17" s="36">
        <v>1</v>
      </c>
      <c r="D17" s="36">
        <v>2</v>
      </c>
      <c r="E17" s="36" t="s">
        <v>7</v>
      </c>
      <c r="F17" s="36">
        <v>3</v>
      </c>
      <c r="G17" s="36">
        <v>30</v>
      </c>
      <c r="H17" s="3">
        <v>3</v>
      </c>
      <c r="I17" s="3">
        <v>1.24</v>
      </c>
      <c r="J17" s="36">
        <v>2</v>
      </c>
      <c r="K17" s="3">
        <v>52</v>
      </c>
      <c r="L17" s="69">
        <v>2</v>
      </c>
      <c r="M17" s="3">
        <v>1</v>
      </c>
      <c r="N17" s="30">
        <v>15</v>
      </c>
      <c r="O17" s="3">
        <v>2</v>
      </c>
      <c r="P17" s="3">
        <v>0</v>
      </c>
      <c r="Q17" s="50">
        <f>78*N17</f>
        <v>1170</v>
      </c>
      <c r="R17" s="41">
        <f t="shared" si="7"/>
        <v>312</v>
      </c>
      <c r="S17" s="50">
        <f>24*O17</f>
        <v>48</v>
      </c>
      <c r="T17" s="54">
        <f t="shared" ref="T17:T51" si="9">P17*28</f>
        <v>0</v>
      </c>
      <c r="U17" s="41">
        <f>340*K17</f>
        <v>17680</v>
      </c>
      <c r="V17" s="23">
        <v>4118.2436989999997</v>
      </c>
      <c r="W17" s="90">
        <v>16</v>
      </c>
      <c r="X17" s="27">
        <f>SUM(Q17:W17)</f>
        <v>23344.243698999999</v>
      </c>
      <c r="Y17" s="28">
        <f t="shared" si="8"/>
        <v>448.92776344230765</v>
      </c>
      <c r="Z17" s="76">
        <f>Q17+R17+S17+T17+U17+W17</f>
        <v>19226</v>
      </c>
    </row>
    <row r="18" spans="1:26" x14ac:dyDescent="0.25">
      <c r="A18" s="2">
        <v>13</v>
      </c>
      <c r="B18" s="3" t="s">
        <v>23</v>
      </c>
      <c r="C18" s="36">
        <v>1</v>
      </c>
      <c r="D18" s="36">
        <v>1</v>
      </c>
      <c r="E18" s="36" t="s">
        <v>6</v>
      </c>
      <c r="F18" s="36">
        <v>3</v>
      </c>
      <c r="G18" s="36">
        <v>28</v>
      </c>
      <c r="H18" s="3">
        <v>3</v>
      </c>
      <c r="I18" s="3">
        <v>1.1299999999999999</v>
      </c>
      <c r="J18" s="36">
        <v>3</v>
      </c>
      <c r="K18" s="3">
        <v>94</v>
      </c>
      <c r="L18" s="69">
        <v>3</v>
      </c>
      <c r="M18" s="3">
        <v>49</v>
      </c>
      <c r="N18" s="30">
        <v>46</v>
      </c>
      <c r="O18" s="3">
        <v>15</v>
      </c>
      <c r="P18" s="3">
        <v>10</v>
      </c>
      <c r="Q18" s="50">
        <f t="shared" ref="Q18:Q51" si="10">78*N18</f>
        <v>3588</v>
      </c>
      <c r="R18" s="41">
        <f t="shared" si="7"/>
        <v>564</v>
      </c>
      <c r="S18" s="50">
        <f t="shared" ref="S18:S51" si="11">24*O18</f>
        <v>360</v>
      </c>
      <c r="T18" s="54">
        <v>112</v>
      </c>
      <c r="U18" s="41">
        <f t="shared" ref="U18:U51" si="12">340*K18</f>
        <v>31960</v>
      </c>
      <c r="V18" s="23">
        <v>12628.425862000002</v>
      </c>
      <c r="W18" s="90">
        <v>16</v>
      </c>
      <c r="X18" s="27">
        <f t="shared" ref="X18:X51" si="13">SUM(Q18:W18)</f>
        <v>49228.425862000004</v>
      </c>
      <c r="Y18" s="28">
        <f t="shared" si="8"/>
        <v>523.70665810638297</v>
      </c>
      <c r="Z18" s="76">
        <f t="shared" ref="Z18:Z51" si="14">Q18+R18+S18+T18+U18+W18</f>
        <v>36600</v>
      </c>
    </row>
    <row r="19" spans="1:26" x14ac:dyDescent="0.25">
      <c r="A19" s="2">
        <v>14</v>
      </c>
      <c r="B19" s="3" t="s">
        <v>24</v>
      </c>
      <c r="C19" s="36">
        <v>1</v>
      </c>
      <c r="D19" s="36">
        <v>1</v>
      </c>
      <c r="E19" s="36" t="s">
        <v>6</v>
      </c>
      <c r="F19" s="36">
        <v>3</v>
      </c>
      <c r="G19" s="36">
        <v>28</v>
      </c>
      <c r="H19" s="3">
        <v>3</v>
      </c>
      <c r="I19" s="3">
        <v>1.1299999999999999</v>
      </c>
      <c r="J19" s="36">
        <v>3</v>
      </c>
      <c r="K19" s="3">
        <v>94</v>
      </c>
      <c r="L19" s="69">
        <v>3</v>
      </c>
      <c r="M19" s="3">
        <v>68</v>
      </c>
      <c r="N19" s="30">
        <v>12</v>
      </c>
      <c r="O19" s="3">
        <v>5</v>
      </c>
      <c r="P19" s="3">
        <v>10</v>
      </c>
      <c r="Q19" s="50">
        <f t="shared" si="10"/>
        <v>936</v>
      </c>
      <c r="R19" s="41">
        <f t="shared" si="7"/>
        <v>564</v>
      </c>
      <c r="S19" s="50">
        <f t="shared" si="11"/>
        <v>120</v>
      </c>
      <c r="T19" s="54">
        <v>112</v>
      </c>
      <c r="U19" s="41">
        <f t="shared" si="12"/>
        <v>31960</v>
      </c>
      <c r="V19" s="23">
        <v>10149.781594857144</v>
      </c>
      <c r="W19" s="90">
        <v>16</v>
      </c>
      <c r="X19" s="27">
        <f t="shared" si="13"/>
        <v>43857.781594857144</v>
      </c>
      <c r="Y19" s="28">
        <f t="shared" si="8"/>
        <v>466.57214462613985</v>
      </c>
      <c r="Z19" s="76">
        <f t="shared" si="14"/>
        <v>33708</v>
      </c>
    </row>
    <row r="20" spans="1:26" x14ac:dyDescent="0.25">
      <c r="A20" s="2">
        <v>15</v>
      </c>
      <c r="B20" s="3" t="s">
        <v>25</v>
      </c>
      <c r="C20" s="36">
        <v>1</v>
      </c>
      <c r="D20" s="36">
        <v>2</v>
      </c>
      <c r="E20" s="36" t="s">
        <v>7</v>
      </c>
      <c r="F20" s="36">
        <v>3</v>
      </c>
      <c r="G20" s="36">
        <v>30</v>
      </c>
      <c r="H20" s="3">
        <v>3</v>
      </c>
      <c r="I20" s="3">
        <v>1.05</v>
      </c>
      <c r="J20" s="36">
        <v>3</v>
      </c>
      <c r="K20" s="3">
        <v>85</v>
      </c>
      <c r="L20" s="69">
        <v>3</v>
      </c>
      <c r="M20" s="3">
        <v>33</v>
      </c>
      <c r="N20" s="30">
        <v>21</v>
      </c>
      <c r="O20" s="3">
        <v>3</v>
      </c>
      <c r="P20" s="3">
        <v>0</v>
      </c>
      <c r="Q20" s="50">
        <f t="shared" si="10"/>
        <v>1638</v>
      </c>
      <c r="R20" s="41">
        <f t="shared" si="7"/>
        <v>510</v>
      </c>
      <c r="S20" s="50">
        <f t="shared" si="11"/>
        <v>72</v>
      </c>
      <c r="T20" s="54">
        <f t="shared" si="9"/>
        <v>0</v>
      </c>
      <c r="U20" s="41">
        <f t="shared" si="12"/>
        <v>28900</v>
      </c>
      <c r="V20" s="23">
        <v>5327.6924048571427</v>
      </c>
      <c r="W20" s="90">
        <v>16</v>
      </c>
      <c r="X20" s="27">
        <f t="shared" si="13"/>
        <v>36463.692404857145</v>
      </c>
      <c r="Y20" s="28">
        <f t="shared" si="8"/>
        <v>428.98461652773113</v>
      </c>
      <c r="Z20" s="76">
        <f t="shared" si="14"/>
        <v>31136</v>
      </c>
    </row>
    <row r="21" spans="1:26" x14ac:dyDescent="0.25">
      <c r="A21" s="2">
        <v>16</v>
      </c>
      <c r="B21" s="3" t="s">
        <v>26</v>
      </c>
      <c r="C21" s="36">
        <v>1</v>
      </c>
      <c r="D21" s="36">
        <v>2</v>
      </c>
      <c r="E21" s="36" t="s">
        <v>7</v>
      </c>
      <c r="F21" s="36">
        <v>3</v>
      </c>
      <c r="G21" s="36">
        <v>31</v>
      </c>
      <c r="H21" s="3">
        <v>3</v>
      </c>
      <c r="I21" s="3">
        <v>1.03</v>
      </c>
      <c r="J21" s="36">
        <v>3</v>
      </c>
      <c r="K21" s="3">
        <v>62</v>
      </c>
      <c r="L21" s="69">
        <v>2</v>
      </c>
      <c r="M21" s="3">
        <v>7</v>
      </c>
      <c r="N21" s="30">
        <v>15</v>
      </c>
      <c r="O21" s="3">
        <v>5</v>
      </c>
      <c r="P21" s="3">
        <v>2</v>
      </c>
      <c r="Q21" s="50">
        <f t="shared" si="10"/>
        <v>1170</v>
      </c>
      <c r="R21" s="41">
        <f t="shared" si="7"/>
        <v>372</v>
      </c>
      <c r="S21" s="50">
        <f t="shared" si="11"/>
        <v>120</v>
      </c>
      <c r="T21" s="54">
        <v>28</v>
      </c>
      <c r="U21" s="41">
        <f t="shared" si="12"/>
        <v>21080</v>
      </c>
      <c r="V21" s="23">
        <v>5345.7655619999996</v>
      </c>
      <c r="W21" s="90">
        <v>16</v>
      </c>
      <c r="X21" s="27">
        <f t="shared" si="13"/>
        <v>28131.765562000001</v>
      </c>
      <c r="Y21" s="28">
        <f t="shared" si="8"/>
        <v>453.73815422580645</v>
      </c>
      <c r="Z21" s="76">
        <f t="shared" si="14"/>
        <v>22786</v>
      </c>
    </row>
    <row r="22" spans="1:26" x14ac:dyDescent="0.25">
      <c r="A22" s="2">
        <v>17</v>
      </c>
      <c r="B22" s="3" t="s">
        <v>34</v>
      </c>
      <c r="C22" s="36">
        <v>1</v>
      </c>
      <c r="D22" s="36">
        <v>2</v>
      </c>
      <c r="E22" s="36" t="s">
        <v>7</v>
      </c>
      <c r="F22" s="36">
        <v>3</v>
      </c>
      <c r="G22" s="36">
        <v>29</v>
      </c>
      <c r="H22" s="3">
        <v>3</v>
      </c>
      <c r="I22" s="3">
        <v>1.24</v>
      </c>
      <c r="J22" s="36">
        <v>2</v>
      </c>
      <c r="K22" s="3">
        <v>51</v>
      </c>
      <c r="L22" s="69">
        <v>2</v>
      </c>
      <c r="M22" s="3">
        <v>9</v>
      </c>
      <c r="N22" s="30">
        <v>24</v>
      </c>
      <c r="O22" s="3">
        <v>3</v>
      </c>
      <c r="P22" s="3">
        <v>0</v>
      </c>
      <c r="Q22" s="50">
        <f t="shared" si="10"/>
        <v>1872</v>
      </c>
      <c r="R22" s="41">
        <f t="shared" si="7"/>
        <v>306</v>
      </c>
      <c r="S22" s="50">
        <f t="shared" si="11"/>
        <v>72</v>
      </c>
      <c r="T22" s="54">
        <f t="shared" si="9"/>
        <v>0</v>
      </c>
      <c r="U22" s="41">
        <f t="shared" si="12"/>
        <v>17340</v>
      </c>
      <c r="V22" s="23">
        <v>6120.710845476191</v>
      </c>
      <c r="W22" s="90">
        <v>16</v>
      </c>
      <c r="X22" s="27">
        <f t="shared" si="13"/>
        <v>25726.710845476191</v>
      </c>
      <c r="Y22" s="28">
        <f t="shared" si="8"/>
        <v>504.44531069561157</v>
      </c>
      <c r="Z22" s="76">
        <f t="shared" si="14"/>
        <v>19606</v>
      </c>
    </row>
    <row r="23" spans="1:26" x14ac:dyDescent="0.25">
      <c r="A23" s="2">
        <v>18</v>
      </c>
      <c r="B23" s="3" t="s">
        <v>35</v>
      </c>
      <c r="C23" s="36">
        <v>1</v>
      </c>
      <c r="D23" s="36">
        <v>1</v>
      </c>
      <c r="E23" s="36" t="s">
        <v>6</v>
      </c>
      <c r="F23" s="36">
        <v>3</v>
      </c>
      <c r="G23" s="36">
        <v>31</v>
      </c>
      <c r="H23" s="3">
        <v>3</v>
      </c>
      <c r="I23" s="3">
        <v>1.35</v>
      </c>
      <c r="J23" s="36">
        <v>2</v>
      </c>
      <c r="K23" s="3">
        <v>41</v>
      </c>
      <c r="L23" s="69">
        <v>2</v>
      </c>
      <c r="M23" s="3">
        <v>25</v>
      </c>
      <c r="N23" s="30">
        <v>56</v>
      </c>
      <c r="O23" s="3">
        <v>3</v>
      </c>
      <c r="P23" s="3">
        <v>3</v>
      </c>
      <c r="Q23" s="50">
        <f t="shared" si="10"/>
        <v>4368</v>
      </c>
      <c r="R23" s="41">
        <f t="shared" si="7"/>
        <v>246</v>
      </c>
      <c r="S23" s="50">
        <f t="shared" si="11"/>
        <v>72</v>
      </c>
      <c r="T23" s="54">
        <v>28</v>
      </c>
      <c r="U23" s="41">
        <f t="shared" si="12"/>
        <v>13940</v>
      </c>
      <c r="V23" s="23">
        <v>13449.940294285716</v>
      </c>
      <c r="W23" s="90">
        <v>16</v>
      </c>
      <c r="X23" s="27">
        <f t="shared" si="13"/>
        <v>32119.940294285716</v>
      </c>
      <c r="Y23" s="28">
        <f t="shared" si="8"/>
        <v>783.41317790940775</v>
      </c>
      <c r="Z23" s="76">
        <f t="shared" si="14"/>
        <v>18670</v>
      </c>
    </row>
    <row r="24" spans="1:26" x14ac:dyDescent="0.25">
      <c r="A24" s="2">
        <v>19</v>
      </c>
      <c r="B24" s="3" t="s">
        <v>40</v>
      </c>
      <c r="C24" s="36">
        <v>1</v>
      </c>
      <c r="D24" s="36">
        <v>1</v>
      </c>
      <c r="E24" s="36" t="s">
        <v>6</v>
      </c>
      <c r="F24" s="36">
        <v>3</v>
      </c>
      <c r="G24" s="36">
        <v>30</v>
      </c>
      <c r="H24" s="3">
        <v>3</v>
      </c>
      <c r="I24" s="3">
        <v>1.34</v>
      </c>
      <c r="J24" s="36">
        <v>2</v>
      </c>
      <c r="K24" s="3">
        <v>47</v>
      </c>
      <c r="L24" s="69">
        <v>2</v>
      </c>
      <c r="M24" s="3">
        <v>12</v>
      </c>
      <c r="N24" s="30">
        <v>18</v>
      </c>
      <c r="O24" s="3">
        <v>6</v>
      </c>
      <c r="P24" s="3">
        <v>0</v>
      </c>
      <c r="Q24" s="50">
        <f t="shared" si="10"/>
        <v>1404</v>
      </c>
      <c r="R24" s="41">
        <f t="shared" si="7"/>
        <v>282</v>
      </c>
      <c r="S24" s="50">
        <f t="shared" si="11"/>
        <v>144</v>
      </c>
      <c r="T24" s="54">
        <f t="shared" si="9"/>
        <v>0</v>
      </c>
      <c r="U24" s="41">
        <f t="shared" si="12"/>
        <v>15980</v>
      </c>
      <c r="V24" s="23">
        <v>6008.7039755238093</v>
      </c>
      <c r="W24" s="90">
        <v>16</v>
      </c>
      <c r="X24" s="27">
        <f t="shared" si="13"/>
        <v>23834.703975523807</v>
      </c>
      <c r="Y24" s="28">
        <f t="shared" si="8"/>
        <v>507.1213611813576</v>
      </c>
      <c r="Z24" s="76">
        <f t="shared" si="14"/>
        <v>17826</v>
      </c>
    </row>
    <row r="25" spans="1:26" x14ac:dyDescent="0.25">
      <c r="A25" s="2">
        <v>20</v>
      </c>
      <c r="B25" s="3" t="s">
        <v>41</v>
      </c>
      <c r="C25" s="36">
        <v>1</v>
      </c>
      <c r="D25" s="36">
        <v>1</v>
      </c>
      <c r="E25" s="36" t="s">
        <v>6</v>
      </c>
      <c r="F25" s="36">
        <v>3</v>
      </c>
      <c r="G25" s="36">
        <v>31</v>
      </c>
      <c r="H25" s="3">
        <v>1</v>
      </c>
      <c r="I25" s="3">
        <v>2.25</v>
      </c>
      <c r="J25" s="36">
        <v>1</v>
      </c>
      <c r="K25" s="3">
        <v>19</v>
      </c>
      <c r="L25" s="69">
        <v>2</v>
      </c>
      <c r="M25" s="3">
        <v>2</v>
      </c>
      <c r="N25" s="30">
        <v>0</v>
      </c>
      <c r="O25" s="3">
        <v>4</v>
      </c>
      <c r="P25" s="3">
        <v>0</v>
      </c>
      <c r="Q25" s="50">
        <f t="shared" si="10"/>
        <v>0</v>
      </c>
      <c r="R25" s="41">
        <f t="shared" si="7"/>
        <v>114</v>
      </c>
      <c r="S25" s="50">
        <f t="shared" si="11"/>
        <v>96</v>
      </c>
      <c r="T25" s="54">
        <f t="shared" si="9"/>
        <v>0</v>
      </c>
      <c r="U25" s="41">
        <f t="shared" si="12"/>
        <v>6460</v>
      </c>
      <c r="V25" s="23">
        <v>2478.8037371428572</v>
      </c>
      <c r="W25" s="90">
        <v>16</v>
      </c>
      <c r="X25" s="27">
        <f t="shared" si="13"/>
        <v>9164.8037371428582</v>
      </c>
      <c r="Y25" s="28">
        <f t="shared" si="8"/>
        <v>482.35809142857147</v>
      </c>
      <c r="Z25" s="76">
        <f t="shared" si="14"/>
        <v>6686</v>
      </c>
    </row>
    <row r="26" spans="1:26" x14ac:dyDescent="0.25">
      <c r="A26" s="2">
        <v>21</v>
      </c>
      <c r="B26" s="3" t="s">
        <v>42</v>
      </c>
      <c r="C26" s="36">
        <v>1</v>
      </c>
      <c r="D26" s="36">
        <v>1</v>
      </c>
      <c r="E26" s="36" t="s">
        <v>6</v>
      </c>
      <c r="F26" s="36">
        <v>3</v>
      </c>
      <c r="G26" s="36">
        <v>28</v>
      </c>
      <c r="H26" s="3">
        <v>3</v>
      </c>
      <c r="I26" s="3">
        <v>1.1200000000000001</v>
      </c>
      <c r="J26" s="36">
        <v>2</v>
      </c>
      <c r="K26" s="3">
        <v>52</v>
      </c>
      <c r="L26" s="69">
        <v>2</v>
      </c>
      <c r="M26" s="3">
        <v>16</v>
      </c>
      <c r="N26" s="30">
        <v>17</v>
      </c>
      <c r="O26" s="3">
        <v>5</v>
      </c>
      <c r="P26" s="3">
        <v>10</v>
      </c>
      <c r="Q26" s="50">
        <f t="shared" si="10"/>
        <v>1326</v>
      </c>
      <c r="R26" s="41">
        <f t="shared" si="7"/>
        <v>312</v>
      </c>
      <c r="S26" s="50">
        <f t="shared" si="11"/>
        <v>120</v>
      </c>
      <c r="T26" s="54">
        <v>112</v>
      </c>
      <c r="U26" s="41">
        <f t="shared" si="12"/>
        <v>17680</v>
      </c>
      <c r="V26" s="23">
        <v>7015.5929414761904</v>
      </c>
      <c r="W26" s="90">
        <v>16</v>
      </c>
      <c r="X26" s="27">
        <f t="shared" si="13"/>
        <v>26581.592941476192</v>
      </c>
      <c r="Y26" s="28">
        <f t="shared" si="8"/>
        <v>511.18447964377293</v>
      </c>
      <c r="Z26" s="76">
        <f t="shared" si="14"/>
        <v>19566</v>
      </c>
    </row>
    <row r="27" spans="1:26" x14ac:dyDescent="0.25">
      <c r="A27" s="2">
        <v>22</v>
      </c>
      <c r="B27" s="3" t="s">
        <v>43</v>
      </c>
      <c r="C27" s="36">
        <v>1</v>
      </c>
      <c r="D27" s="36">
        <v>1</v>
      </c>
      <c r="E27" s="36" t="s">
        <v>6</v>
      </c>
      <c r="F27" s="36">
        <v>3</v>
      </c>
      <c r="G27" s="36">
        <v>30</v>
      </c>
      <c r="H27" s="3">
        <v>3</v>
      </c>
      <c r="I27" s="3">
        <v>1.1399999999999999</v>
      </c>
      <c r="J27" s="36">
        <v>2</v>
      </c>
      <c r="K27" s="3">
        <v>48</v>
      </c>
      <c r="L27" s="69">
        <v>2</v>
      </c>
      <c r="M27" s="3">
        <v>11</v>
      </c>
      <c r="N27" s="30">
        <v>36</v>
      </c>
      <c r="O27" s="3">
        <v>6</v>
      </c>
      <c r="P27" s="3">
        <v>2</v>
      </c>
      <c r="Q27" s="50">
        <f t="shared" si="10"/>
        <v>2808</v>
      </c>
      <c r="R27" s="41">
        <f t="shared" si="7"/>
        <v>288</v>
      </c>
      <c r="S27" s="50">
        <f t="shared" si="11"/>
        <v>144</v>
      </c>
      <c r="T27" s="54">
        <v>28</v>
      </c>
      <c r="U27" s="41">
        <f t="shared" si="12"/>
        <v>16320</v>
      </c>
      <c r="V27" s="23">
        <v>7397.2776109523829</v>
      </c>
      <c r="W27" s="90">
        <v>16</v>
      </c>
      <c r="X27" s="27">
        <f t="shared" si="13"/>
        <v>27001.277610952384</v>
      </c>
      <c r="Y27" s="28">
        <f t="shared" si="8"/>
        <v>562.52661689484137</v>
      </c>
      <c r="Z27" s="76">
        <f t="shared" si="14"/>
        <v>19604</v>
      </c>
    </row>
    <row r="28" spans="1:26" x14ac:dyDescent="0.25">
      <c r="A28" s="2">
        <v>23</v>
      </c>
      <c r="B28" s="3" t="s">
        <v>44</v>
      </c>
      <c r="C28" s="36">
        <v>1</v>
      </c>
      <c r="D28" s="36">
        <v>1</v>
      </c>
      <c r="E28" s="36" t="s">
        <v>6</v>
      </c>
      <c r="F28" s="36">
        <v>3</v>
      </c>
      <c r="G28" s="36">
        <v>28</v>
      </c>
      <c r="H28" s="3">
        <v>3</v>
      </c>
      <c r="I28" s="3">
        <v>1.02</v>
      </c>
      <c r="J28" s="36">
        <v>3</v>
      </c>
      <c r="K28" s="3">
        <v>68</v>
      </c>
      <c r="L28" s="69">
        <v>2</v>
      </c>
      <c r="M28" s="3">
        <v>27</v>
      </c>
      <c r="N28" s="30">
        <v>53</v>
      </c>
      <c r="O28" s="3">
        <v>8</v>
      </c>
      <c r="P28" s="3">
        <v>3</v>
      </c>
      <c r="Q28" s="50">
        <f t="shared" si="10"/>
        <v>4134</v>
      </c>
      <c r="R28" s="41">
        <f t="shared" si="7"/>
        <v>408</v>
      </c>
      <c r="S28" s="50">
        <f t="shared" si="11"/>
        <v>192</v>
      </c>
      <c r="T28" s="54">
        <v>28</v>
      </c>
      <c r="U28" s="41">
        <f t="shared" si="12"/>
        <v>23120</v>
      </c>
      <c r="V28" s="23">
        <v>10024.927073428567</v>
      </c>
      <c r="W28" s="90">
        <v>16</v>
      </c>
      <c r="X28" s="27">
        <f t="shared" si="13"/>
        <v>37922.927073428567</v>
      </c>
      <c r="Y28" s="28">
        <f t="shared" si="8"/>
        <v>557.69010402100832</v>
      </c>
      <c r="Z28" s="76">
        <f t="shared" si="14"/>
        <v>27898</v>
      </c>
    </row>
    <row r="29" spans="1:26" x14ac:dyDescent="0.25">
      <c r="A29" s="2">
        <v>24</v>
      </c>
      <c r="B29" s="3" t="s">
        <v>45</v>
      </c>
      <c r="C29" s="36">
        <v>1</v>
      </c>
      <c r="D29" s="36">
        <v>2</v>
      </c>
      <c r="E29" s="36" t="s">
        <v>7</v>
      </c>
      <c r="F29" s="36">
        <v>3</v>
      </c>
      <c r="G29" s="36">
        <v>28</v>
      </c>
      <c r="H29" s="3">
        <v>4</v>
      </c>
      <c r="I29" s="3">
        <v>0.88</v>
      </c>
      <c r="J29" s="36">
        <v>3</v>
      </c>
      <c r="K29" s="3">
        <v>90</v>
      </c>
      <c r="L29" s="69">
        <v>3</v>
      </c>
      <c r="M29" s="3">
        <v>48</v>
      </c>
      <c r="N29" s="30">
        <v>24</v>
      </c>
      <c r="O29" s="3">
        <v>9</v>
      </c>
      <c r="P29" s="3">
        <v>6</v>
      </c>
      <c r="Q29" s="50">
        <f t="shared" si="10"/>
        <v>1872</v>
      </c>
      <c r="R29" s="41">
        <f t="shared" si="7"/>
        <v>540</v>
      </c>
      <c r="S29" s="50">
        <f t="shared" si="11"/>
        <v>216</v>
      </c>
      <c r="T29" s="54">
        <v>56</v>
      </c>
      <c r="U29" s="41">
        <f t="shared" si="12"/>
        <v>30600</v>
      </c>
      <c r="V29" s="23">
        <v>8759.3592590952376</v>
      </c>
      <c r="W29" s="90">
        <v>16</v>
      </c>
      <c r="X29" s="27">
        <f t="shared" si="13"/>
        <v>42059.359259095239</v>
      </c>
      <c r="Y29" s="28">
        <f t="shared" si="8"/>
        <v>467.32621398994712</v>
      </c>
      <c r="Z29" s="76">
        <f t="shared" si="14"/>
        <v>33300</v>
      </c>
    </row>
    <row r="30" spans="1:26" x14ac:dyDescent="0.25">
      <c r="A30" s="2">
        <v>25</v>
      </c>
      <c r="B30" s="3" t="s">
        <v>46</v>
      </c>
      <c r="C30" s="36">
        <v>1</v>
      </c>
      <c r="D30" s="36">
        <v>2</v>
      </c>
      <c r="E30" s="36" t="s">
        <v>7</v>
      </c>
      <c r="F30" s="36">
        <v>3</v>
      </c>
      <c r="G30" s="36">
        <v>30</v>
      </c>
      <c r="H30" s="3">
        <v>3</v>
      </c>
      <c r="I30" s="3">
        <v>1.31</v>
      </c>
      <c r="J30" s="36">
        <v>2</v>
      </c>
      <c r="K30" s="3">
        <v>38</v>
      </c>
      <c r="L30" s="69">
        <v>2</v>
      </c>
      <c r="M30" s="3">
        <v>4</v>
      </c>
      <c r="N30" s="30">
        <v>26</v>
      </c>
      <c r="O30" s="3">
        <v>4</v>
      </c>
      <c r="P30" s="3">
        <v>0</v>
      </c>
      <c r="Q30" s="50">
        <f t="shared" si="10"/>
        <v>2028</v>
      </c>
      <c r="R30" s="41">
        <f t="shared" si="7"/>
        <v>228</v>
      </c>
      <c r="S30" s="50">
        <f t="shared" si="11"/>
        <v>96</v>
      </c>
      <c r="T30" s="54">
        <f t="shared" si="9"/>
        <v>0</v>
      </c>
      <c r="U30" s="41">
        <f t="shared" si="12"/>
        <v>12920</v>
      </c>
      <c r="V30" s="23">
        <v>5203.9302096190486</v>
      </c>
      <c r="W30" s="90">
        <v>16</v>
      </c>
      <c r="X30" s="27">
        <f t="shared" si="13"/>
        <v>20491.930209619048</v>
      </c>
      <c r="Y30" s="28">
        <f t="shared" si="8"/>
        <v>539.26132130576445</v>
      </c>
      <c r="Z30" s="76">
        <f t="shared" si="14"/>
        <v>15288</v>
      </c>
    </row>
    <row r="31" spans="1:26" x14ac:dyDescent="0.25">
      <c r="A31" s="2">
        <v>26</v>
      </c>
      <c r="B31" s="3" t="s">
        <v>52</v>
      </c>
      <c r="C31" s="36">
        <v>1</v>
      </c>
      <c r="D31" s="36">
        <v>1</v>
      </c>
      <c r="E31" s="36" t="s">
        <v>6</v>
      </c>
      <c r="F31" s="36">
        <v>3</v>
      </c>
      <c r="G31" s="36">
        <v>29</v>
      </c>
      <c r="H31" s="3">
        <v>4</v>
      </c>
      <c r="I31" s="3">
        <v>0.99</v>
      </c>
      <c r="J31" s="36">
        <v>3</v>
      </c>
      <c r="K31" s="3">
        <v>85</v>
      </c>
      <c r="L31" s="69">
        <v>2</v>
      </c>
      <c r="M31" s="3">
        <v>6</v>
      </c>
      <c r="N31" s="30">
        <v>14</v>
      </c>
      <c r="O31" s="3">
        <v>5</v>
      </c>
      <c r="P31" s="3">
        <v>3</v>
      </c>
      <c r="Q31" s="50">
        <f t="shared" si="10"/>
        <v>1092</v>
      </c>
      <c r="R31" s="41">
        <f t="shared" si="7"/>
        <v>510</v>
      </c>
      <c r="S31" s="50">
        <f t="shared" si="11"/>
        <v>120</v>
      </c>
      <c r="T31" s="54">
        <v>28</v>
      </c>
      <c r="U31" s="41">
        <f t="shared" si="12"/>
        <v>28900</v>
      </c>
      <c r="V31" s="23">
        <v>4546.3366467619044</v>
      </c>
      <c r="W31" s="90">
        <v>16</v>
      </c>
      <c r="X31" s="27">
        <f t="shared" si="13"/>
        <v>35212.336646761905</v>
      </c>
      <c r="Y31" s="28">
        <f t="shared" si="8"/>
        <v>414.26278407955181</v>
      </c>
      <c r="Z31" s="76">
        <f t="shared" si="14"/>
        <v>30666</v>
      </c>
    </row>
    <row r="32" spans="1:26" x14ac:dyDescent="0.25">
      <c r="A32" s="2">
        <v>27</v>
      </c>
      <c r="B32" s="3" t="s">
        <v>53</v>
      </c>
      <c r="C32" s="36">
        <v>1</v>
      </c>
      <c r="D32" s="36">
        <v>1</v>
      </c>
      <c r="E32" s="36" t="s">
        <v>6</v>
      </c>
      <c r="F32" s="36">
        <v>3</v>
      </c>
      <c r="G32" s="36">
        <v>28</v>
      </c>
      <c r="H32" s="3">
        <v>3</v>
      </c>
      <c r="I32" s="3">
        <v>1.46</v>
      </c>
      <c r="J32" s="36">
        <v>2</v>
      </c>
      <c r="K32" s="3">
        <v>41</v>
      </c>
      <c r="L32" s="69">
        <v>2</v>
      </c>
      <c r="M32" s="3">
        <v>10</v>
      </c>
      <c r="N32" s="30">
        <v>0</v>
      </c>
      <c r="O32" s="3">
        <v>4</v>
      </c>
      <c r="P32" s="3">
        <v>2</v>
      </c>
      <c r="Q32" s="50">
        <f t="shared" si="10"/>
        <v>0</v>
      </c>
      <c r="R32" s="41">
        <f t="shared" si="7"/>
        <v>246</v>
      </c>
      <c r="S32" s="50">
        <f t="shared" si="11"/>
        <v>96</v>
      </c>
      <c r="T32" s="54">
        <v>28</v>
      </c>
      <c r="U32" s="41">
        <f t="shared" si="12"/>
        <v>13940</v>
      </c>
      <c r="V32" s="23">
        <v>3432.1537703809522</v>
      </c>
      <c r="W32" s="90">
        <v>16</v>
      </c>
      <c r="X32" s="27">
        <f t="shared" si="13"/>
        <v>17758.153770380952</v>
      </c>
      <c r="Y32" s="28">
        <f t="shared" si="8"/>
        <v>433.1257017166086</v>
      </c>
      <c r="Z32" s="76">
        <f t="shared" si="14"/>
        <v>14326</v>
      </c>
    </row>
    <row r="33" spans="1:26" x14ac:dyDescent="0.25">
      <c r="A33" s="2">
        <v>28</v>
      </c>
      <c r="B33" s="3" t="s">
        <v>56</v>
      </c>
      <c r="C33" s="36">
        <v>2</v>
      </c>
      <c r="D33" s="36">
        <v>2</v>
      </c>
      <c r="E33" s="36" t="s">
        <v>7</v>
      </c>
      <c r="F33" s="36">
        <v>3</v>
      </c>
      <c r="G33" s="36">
        <v>31</v>
      </c>
      <c r="H33" s="3">
        <v>3</v>
      </c>
      <c r="I33" s="3">
        <v>1.28</v>
      </c>
      <c r="J33" s="36">
        <v>2</v>
      </c>
      <c r="K33" s="3">
        <v>33</v>
      </c>
      <c r="L33" s="69">
        <v>2</v>
      </c>
      <c r="M33" s="3">
        <v>1</v>
      </c>
      <c r="N33" s="30">
        <v>24</v>
      </c>
      <c r="O33" s="3">
        <v>2</v>
      </c>
      <c r="P33" s="3">
        <v>0</v>
      </c>
      <c r="Q33" s="50">
        <f t="shared" si="10"/>
        <v>1872</v>
      </c>
      <c r="R33" s="41">
        <f t="shared" si="7"/>
        <v>198</v>
      </c>
      <c r="S33" s="50">
        <f t="shared" si="11"/>
        <v>48</v>
      </c>
      <c r="T33" s="54">
        <f t="shared" si="9"/>
        <v>0</v>
      </c>
      <c r="U33" s="41">
        <f t="shared" si="12"/>
        <v>11220</v>
      </c>
      <c r="V33" s="23">
        <v>3698.5618977142858</v>
      </c>
      <c r="W33" s="90">
        <v>16</v>
      </c>
      <c r="X33" s="27">
        <f t="shared" si="13"/>
        <v>17052.561897714288</v>
      </c>
      <c r="Y33" s="28">
        <f t="shared" si="8"/>
        <v>516.74429993073602</v>
      </c>
      <c r="Z33" s="76">
        <f t="shared" si="14"/>
        <v>13354</v>
      </c>
    </row>
    <row r="34" spans="1:26" x14ac:dyDescent="0.25">
      <c r="A34" s="2">
        <v>29</v>
      </c>
      <c r="B34" s="3" t="s">
        <v>57</v>
      </c>
      <c r="C34" s="36">
        <v>2</v>
      </c>
      <c r="D34" s="36">
        <v>1</v>
      </c>
      <c r="E34" s="36" t="s">
        <v>6</v>
      </c>
      <c r="F34" s="36">
        <v>3</v>
      </c>
      <c r="G34" s="36">
        <v>28</v>
      </c>
      <c r="H34" s="3">
        <v>4</v>
      </c>
      <c r="I34" s="3">
        <v>0.97499999999999998</v>
      </c>
      <c r="J34" s="36">
        <v>2</v>
      </c>
      <c r="K34" s="3">
        <v>59</v>
      </c>
      <c r="L34" s="69">
        <v>3</v>
      </c>
      <c r="M34" s="3">
        <v>43</v>
      </c>
      <c r="N34" s="30">
        <v>16</v>
      </c>
      <c r="O34" s="3">
        <v>9</v>
      </c>
      <c r="P34" s="3">
        <v>1</v>
      </c>
      <c r="Q34" s="50">
        <f t="shared" si="10"/>
        <v>1248</v>
      </c>
      <c r="R34" s="41">
        <f t="shared" si="7"/>
        <v>354</v>
      </c>
      <c r="S34" s="50">
        <f t="shared" si="11"/>
        <v>216</v>
      </c>
      <c r="T34" s="54">
        <f t="shared" si="9"/>
        <v>28</v>
      </c>
      <c r="U34" s="41">
        <f t="shared" si="12"/>
        <v>20060</v>
      </c>
      <c r="V34" s="23">
        <v>7292.0902963333328</v>
      </c>
      <c r="W34" s="90">
        <v>16</v>
      </c>
      <c r="X34" s="27">
        <f t="shared" si="13"/>
        <v>29214.090296333332</v>
      </c>
      <c r="Y34" s="28">
        <f t="shared" si="8"/>
        <v>495.15407281920903</v>
      </c>
      <c r="Z34" s="76">
        <f t="shared" si="14"/>
        <v>21922</v>
      </c>
    </row>
    <row r="35" spans="1:26" x14ac:dyDescent="0.25">
      <c r="A35" s="2">
        <v>30</v>
      </c>
      <c r="B35" s="3" t="s">
        <v>61</v>
      </c>
      <c r="C35" s="36">
        <v>2</v>
      </c>
      <c r="D35" s="36">
        <v>2</v>
      </c>
      <c r="E35" s="36" t="s">
        <v>7</v>
      </c>
      <c r="F35" s="36">
        <v>3</v>
      </c>
      <c r="G35" s="36">
        <v>28</v>
      </c>
      <c r="H35" s="3">
        <v>3</v>
      </c>
      <c r="I35" s="3">
        <v>1.0649999999999999</v>
      </c>
      <c r="J35" s="36">
        <v>2</v>
      </c>
      <c r="K35" s="3">
        <v>56</v>
      </c>
      <c r="L35" s="69">
        <v>2</v>
      </c>
      <c r="M35" s="3">
        <v>21</v>
      </c>
      <c r="N35" s="30">
        <v>9</v>
      </c>
      <c r="O35" s="3">
        <v>7</v>
      </c>
      <c r="P35" s="3">
        <v>0</v>
      </c>
      <c r="Q35" s="50">
        <f t="shared" si="10"/>
        <v>702</v>
      </c>
      <c r="R35" s="41">
        <f t="shared" si="7"/>
        <v>336</v>
      </c>
      <c r="S35" s="50">
        <f t="shared" si="11"/>
        <v>168</v>
      </c>
      <c r="T35" s="54">
        <f t="shared" si="9"/>
        <v>0</v>
      </c>
      <c r="U35" s="41">
        <f t="shared" si="12"/>
        <v>19040</v>
      </c>
      <c r="V35" s="23">
        <v>4942.0816770000001</v>
      </c>
      <c r="W35" s="90">
        <v>16</v>
      </c>
      <c r="X35" s="27">
        <f t="shared" si="13"/>
        <v>25204.081677000002</v>
      </c>
      <c r="Y35" s="28">
        <f t="shared" si="8"/>
        <v>450.07288708928576</v>
      </c>
      <c r="Z35" s="76">
        <f t="shared" si="14"/>
        <v>20262</v>
      </c>
    </row>
    <row r="36" spans="1:26" x14ac:dyDescent="0.25">
      <c r="A36" s="2">
        <v>31</v>
      </c>
      <c r="B36" s="3" t="s">
        <v>62</v>
      </c>
      <c r="C36" s="36">
        <v>2</v>
      </c>
      <c r="D36" s="36">
        <v>2</v>
      </c>
      <c r="E36" s="36" t="s">
        <v>7</v>
      </c>
      <c r="F36" s="36">
        <v>3</v>
      </c>
      <c r="G36" s="36">
        <v>31</v>
      </c>
      <c r="H36" s="3">
        <v>2</v>
      </c>
      <c r="I36" s="3">
        <v>1.6</v>
      </c>
      <c r="J36" s="36">
        <v>2</v>
      </c>
      <c r="K36" s="3">
        <v>37</v>
      </c>
      <c r="L36" s="69">
        <v>2</v>
      </c>
      <c r="M36" s="3">
        <v>12</v>
      </c>
      <c r="N36" s="30">
        <v>10</v>
      </c>
      <c r="O36" s="3">
        <v>5</v>
      </c>
      <c r="P36" s="3">
        <v>0</v>
      </c>
      <c r="Q36" s="50">
        <f t="shared" si="10"/>
        <v>780</v>
      </c>
      <c r="R36" s="41">
        <f t="shared" si="7"/>
        <v>222</v>
      </c>
      <c r="S36" s="50">
        <f t="shared" si="11"/>
        <v>120</v>
      </c>
      <c r="T36" s="54">
        <f t="shared" si="9"/>
        <v>0</v>
      </c>
      <c r="U36" s="41">
        <f t="shared" si="12"/>
        <v>12580</v>
      </c>
      <c r="V36" s="23">
        <v>4474.0534666666672</v>
      </c>
      <c r="W36" s="90">
        <v>16</v>
      </c>
      <c r="X36" s="27">
        <f t="shared" si="13"/>
        <v>18192.053466666668</v>
      </c>
      <c r="Y36" s="28">
        <f t="shared" si="8"/>
        <v>491.67712072072078</v>
      </c>
      <c r="Z36" s="76">
        <f t="shared" si="14"/>
        <v>13718</v>
      </c>
    </row>
    <row r="37" spans="1:26" x14ac:dyDescent="0.25">
      <c r="A37" s="2">
        <v>32</v>
      </c>
      <c r="B37" s="3" t="s">
        <v>63</v>
      </c>
      <c r="C37" s="36">
        <v>2</v>
      </c>
      <c r="D37" s="36">
        <v>2</v>
      </c>
      <c r="E37" s="36" t="s">
        <v>7</v>
      </c>
      <c r="F37" s="36">
        <v>3</v>
      </c>
      <c r="G37" s="36">
        <v>31</v>
      </c>
      <c r="H37" s="3">
        <v>2</v>
      </c>
      <c r="I37" s="3">
        <v>1.7</v>
      </c>
      <c r="J37" s="36">
        <v>1</v>
      </c>
      <c r="K37" s="3">
        <v>22</v>
      </c>
      <c r="L37" s="69">
        <v>2</v>
      </c>
      <c r="M37" s="3">
        <v>16</v>
      </c>
      <c r="N37" s="30">
        <v>0</v>
      </c>
      <c r="O37" s="3">
        <v>5</v>
      </c>
      <c r="P37" s="3">
        <v>0</v>
      </c>
      <c r="Q37" s="50">
        <f t="shared" si="10"/>
        <v>0</v>
      </c>
      <c r="R37" s="41">
        <f t="shared" si="7"/>
        <v>132</v>
      </c>
      <c r="S37" s="50">
        <f t="shared" si="11"/>
        <v>120</v>
      </c>
      <c r="T37" s="54">
        <f t="shared" si="9"/>
        <v>0</v>
      </c>
      <c r="U37" s="41">
        <f t="shared" si="12"/>
        <v>7480</v>
      </c>
      <c r="V37" s="23">
        <v>2996.3290266666663</v>
      </c>
      <c r="W37" s="90">
        <v>16</v>
      </c>
      <c r="X37" s="27">
        <f t="shared" si="13"/>
        <v>10744.329026666666</v>
      </c>
      <c r="Y37" s="28">
        <f t="shared" si="8"/>
        <v>488.37859212121208</v>
      </c>
      <c r="Z37" s="76">
        <f t="shared" si="14"/>
        <v>7748</v>
      </c>
    </row>
    <row r="38" spans="1:26" x14ac:dyDescent="0.25">
      <c r="A38" s="2">
        <v>33</v>
      </c>
      <c r="B38" s="3" t="s">
        <v>64</v>
      </c>
      <c r="C38" s="36">
        <v>2</v>
      </c>
      <c r="D38" s="36">
        <v>2</v>
      </c>
      <c r="E38" s="36" t="s">
        <v>7</v>
      </c>
      <c r="F38" s="36">
        <v>3</v>
      </c>
      <c r="G38" s="36">
        <v>31</v>
      </c>
      <c r="H38" s="3">
        <v>4</v>
      </c>
      <c r="I38" s="3">
        <v>0.99</v>
      </c>
      <c r="J38" s="36">
        <v>2</v>
      </c>
      <c r="K38" s="3">
        <v>58</v>
      </c>
      <c r="L38" s="69">
        <v>2</v>
      </c>
      <c r="M38" s="3">
        <v>12</v>
      </c>
      <c r="N38" s="30">
        <v>18</v>
      </c>
      <c r="O38" s="3">
        <v>7</v>
      </c>
      <c r="P38" s="3">
        <v>2</v>
      </c>
      <c r="Q38" s="50">
        <f t="shared" si="10"/>
        <v>1404</v>
      </c>
      <c r="R38" s="41">
        <f t="shared" si="7"/>
        <v>348</v>
      </c>
      <c r="S38" s="50">
        <f t="shared" si="11"/>
        <v>168</v>
      </c>
      <c r="T38" s="54">
        <v>28</v>
      </c>
      <c r="U38" s="41">
        <f t="shared" si="12"/>
        <v>19720</v>
      </c>
      <c r="V38" s="23">
        <v>4930.6277769999997</v>
      </c>
      <c r="W38" s="90">
        <v>16</v>
      </c>
      <c r="X38" s="27">
        <f t="shared" si="13"/>
        <v>26614.627777000002</v>
      </c>
      <c r="Y38" s="28">
        <f t="shared" si="8"/>
        <v>458.87289270689655</v>
      </c>
      <c r="Z38" s="76">
        <f t="shared" si="14"/>
        <v>21684</v>
      </c>
    </row>
    <row r="39" spans="1:26" x14ac:dyDescent="0.25">
      <c r="A39" s="2">
        <v>34</v>
      </c>
      <c r="B39" s="3" t="s">
        <v>65</v>
      </c>
      <c r="C39" s="36">
        <v>2</v>
      </c>
      <c r="D39" s="36">
        <v>1</v>
      </c>
      <c r="E39" s="36" t="s">
        <v>6</v>
      </c>
      <c r="F39" s="36">
        <v>3</v>
      </c>
      <c r="G39" s="36">
        <v>30</v>
      </c>
      <c r="H39" s="3">
        <v>3</v>
      </c>
      <c r="I39" s="3">
        <v>1.1000000000000001</v>
      </c>
      <c r="J39" s="36">
        <v>2</v>
      </c>
      <c r="K39" s="3">
        <v>40</v>
      </c>
      <c r="L39" s="69">
        <v>2</v>
      </c>
      <c r="M39" s="3">
        <v>12</v>
      </c>
      <c r="N39" s="30">
        <v>28</v>
      </c>
      <c r="O39" s="3">
        <v>3</v>
      </c>
      <c r="P39" s="3">
        <v>0</v>
      </c>
      <c r="Q39" s="50">
        <f t="shared" si="10"/>
        <v>2184</v>
      </c>
      <c r="R39" s="41">
        <f t="shared" si="7"/>
        <v>240</v>
      </c>
      <c r="S39" s="50">
        <f t="shared" si="11"/>
        <v>72</v>
      </c>
      <c r="T39" s="54">
        <f t="shared" si="9"/>
        <v>0</v>
      </c>
      <c r="U39" s="41">
        <f t="shared" si="12"/>
        <v>13600</v>
      </c>
      <c r="V39" s="23">
        <v>5385.5229276666669</v>
      </c>
      <c r="W39" s="90">
        <v>16</v>
      </c>
      <c r="X39" s="27">
        <f t="shared" si="13"/>
        <v>21497.522927666665</v>
      </c>
      <c r="Y39" s="28">
        <f t="shared" si="8"/>
        <v>537.4380731916666</v>
      </c>
      <c r="Z39" s="76">
        <f t="shared" si="14"/>
        <v>16112</v>
      </c>
    </row>
    <row r="40" spans="1:26" x14ac:dyDescent="0.25">
      <c r="A40" s="2">
        <v>35</v>
      </c>
      <c r="B40" s="3" t="s">
        <v>69</v>
      </c>
      <c r="C40" s="36">
        <v>2</v>
      </c>
      <c r="D40" s="36">
        <v>2</v>
      </c>
      <c r="E40" s="36" t="s">
        <v>7</v>
      </c>
      <c r="F40" s="36">
        <v>3</v>
      </c>
      <c r="G40" s="36">
        <v>31</v>
      </c>
      <c r="H40" s="3">
        <v>1</v>
      </c>
      <c r="I40" s="3">
        <v>2.1</v>
      </c>
      <c r="J40" s="36">
        <v>1</v>
      </c>
      <c r="K40" s="3">
        <v>9</v>
      </c>
      <c r="L40" s="69">
        <v>2</v>
      </c>
      <c r="M40" s="3">
        <v>1</v>
      </c>
      <c r="N40" s="30">
        <v>0</v>
      </c>
      <c r="O40" s="3">
        <v>1</v>
      </c>
      <c r="P40" s="3">
        <v>0</v>
      </c>
      <c r="Q40" s="50">
        <f t="shared" si="10"/>
        <v>0</v>
      </c>
      <c r="R40" s="41">
        <f t="shared" si="7"/>
        <v>54</v>
      </c>
      <c r="S40" s="50">
        <f t="shared" si="11"/>
        <v>24</v>
      </c>
      <c r="T40" s="54">
        <f t="shared" si="9"/>
        <v>0</v>
      </c>
      <c r="U40" s="41">
        <f t="shared" si="12"/>
        <v>3060</v>
      </c>
      <c r="V40" s="23">
        <v>513.13840000000005</v>
      </c>
      <c r="W40" s="90">
        <v>16</v>
      </c>
      <c r="X40" s="27">
        <f t="shared" si="13"/>
        <v>3667.1383999999998</v>
      </c>
      <c r="Y40" s="28">
        <f t="shared" si="8"/>
        <v>407.45982222222221</v>
      </c>
      <c r="Z40" s="76">
        <f t="shared" si="14"/>
        <v>3154</v>
      </c>
    </row>
    <row r="41" spans="1:26" x14ac:dyDescent="0.25">
      <c r="A41" s="2">
        <v>36</v>
      </c>
      <c r="B41" s="3" t="s">
        <v>76</v>
      </c>
      <c r="C41" s="36">
        <v>2</v>
      </c>
      <c r="D41" s="36">
        <v>1</v>
      </c>
      <c r="E41" s="36" t="s">
        <v>6</v>
      </c>
      <c r="F41" s="36">
        <v>3</v>
      </c>
      <c r="G41" s="36">
        <v>31</v>
      </c>
      <c r="H41" s="3">
        <v>3</v>
      </c>
      <c r="I41" s="3">
        <v>1.1499999999999999</v>
      </c>
      <c r="J41" s="36">
        <v>1</v>
      </c>
      <c r="K41" s="3">
        <v>29</v>
      </c>
      <c r="L41" s="69">
        <v>2</v>
      </c>
      <c r="M41" s="3">
        <v>9</v>
      </c>
      <c r="N41" s="30">
        <v>20</v>
      </c>
      <c r="O41" s="3">
        <v>9</v>
      </c>
      <c r="P41" s="3">
        <v>0</v>
      </c>
      <c r="Q41" s="50">
        <f t="shared" si="10"/>
        <v>1560</v>
      </c>
      <c r="R41" s="41">
        <f t="shared" si="7"/>
        <v>174</v>
      </c>
      <c r="S41" s="50">
        <f t="shared" si="11"/>
        <v>216</v>
      </c>
      <c r="T41" s="54">
        <f t="shared" si="9"/>
        <v>0</v>
      </c>
      <c r="U41" s="41">
        <f t="shared" si="12"/>
        <v>9860</v>
      </c>
      <c r="V41" s="23">
        <v>4993.0693333333329</v>
      </c>
      <c r="W41" s="90">
        <v>16</v>
      </c>
      <c r="X41" s="27">
        <f t="shared" si="13"/>
        <v>16819.069333333333</v>
      </c>
      <c r="Y41" s="28">
        <f t="shared" si="8"/>
        <v>579.96790804597697</v>
      </c>
      <c r="Z41" s="76">
        <f t="shared" si="14"/>
        <v>11826</v>
      </c>
    </row>
    <row r="42" spans="1:26" x14ac:dyDescent="0.25">
      <c r="A42" s="2">
        <v>37</v>
      </c>
      <c r="B42" s="3" t="s">
        <v>83</v>
      </c>
      <c r="C42" s="36">
        <v>2</v>
      </c>
      <c r="D42" s="36">
        <v>1</v>
      </c>
      <c r="E42" s="36" t="s">
        <v>6</v>
      </c>
      <c r="F42" s="36">
        <v>3</v>
      </c>
      <c r="G42" s="36">
        <v>30</v>
      </c>
      <c r="H42" s="3">
        <v>3</v>
      </c>
      <c r="I42" s="3">
        <v>1.1000000000000001</v>
      </c>
      <c r="J42" s="36">
        <v>2</v>
      </c>
      <c r="K42" s="3">
        <v>53</v>
      </c>
      <c r="L42" s="69">
        <v>3</v>
      </c>
      <c r="M42" s="3">
        <v>32</v>
      </c>
      <c r="N42" s="30">
        <v>16</v>
      </c>
      <c r="O42" s="3">
        <v>5</v>
      </c>
      <c r="P42" s="3">
        <v>0</v>
      </c>
      <c r="Q42" s="50">
        <f t="shared" si="10"/>
        <v>1248</v>
      </c>
      <c r="R42" s="41">
        <f t="shared" si="7"/>
        <v>318</v>
      </c>
      <c r="S42" s="50">
        <f t="shared" si="11"/>
        <v>120</v>
      </c>
      <c r="T42" s="54">
        <f t="shared" si="9"/>
        <v>0</v>
      </c>
      <c r="U42" s="41">
        <f t="shared" si="12"/>
        <v>18020</v>
      </c>
      <c r="V42" s="23">
        <v>6024.1388809999999</v>
      </c>
      <c r="W42" s="90">
        <v>16</v>
      </c>
      <c r="X42" s="27">
        <f t="shared" si="13"/>
        <v>25746.138880999999</v>
      </c>
      <c r="Y42" s="28">
        <f t="shared" si="8"/>
        <v>485.77620530188676</v>
      </c>
      <c r="Z42" s="76">
        <f t="shared" si="14"/>
        <v>19722</v>
      </c>
    </row>
    <row r="43" spans="1:26" x14ac:dyDescent="0.25">
      <c r="A43" s="2">
        <v>38</v>
      </c>
      <c r="B43" s="3" t="s">
        <v>93</v>
      </c>
      <c r="C43" s="36">
        <v>2</v>
      </c>
      <c r="D43" s="36">
        <v>2</v>
      </c>
      <c r="E43" s="36" t="s">
        <v>7</v>
      </c>
      <c r="F43" s="36">
        <v>3</v>
      </c>
      <c r="G43" s="36">
        <v>31</v>
      </c>
      <c r="H43" s="3">
        <v>3</v>
      </c>
      <c r="I43" s="3">
        <v>1.19</v>
      </c>
      <c r="J43" s="36">
        <v>3</v>
      </c>
      <c r="K43" s="3">
        <v>94</v>
      </c>
      <c r="L43" s="69">
        <v>2</v>
      </c>
      <c r="M43" s="3">
        <v>27</v>
      </c>
      <c r="N43" s="30">
        <v>26</v>
      </c>
      <c r="O43" s="3">
        <v>6</v>
      </c>
      <c r="P43" s="3">
        <v>2</v>
      </c>
      <c r="Q43" s="50">
        <f t="shared" si="10"/>
        <v>2028</v>
      </c>
      <c r="R43" s="41">
        <f t="shared" si="7"/>
        <v>564</v>
      </c>
      <c r="S43" s="50">
        <f t="shared" si="11"/>
        <v>144</v>
      </c>
      <c r="T43" s="54">
        <v>28</v>
      </c>
      <c r="U43" s="41">
        <f t="shared" si="12"/>
        <v>31960</v>
      </c>
      <c r="V43" s="23">
        <v>7371.2950538666673</v>
      </c>
      <c r="W43" s="90">
        <v>16</v>
      </c>
      <c r="X43" s="27">
        <f t="shared" si="13"/>
        <v>42111.29505386667</v>
      </c>
      <c r="Y43" s="28">
        <f t="shared" si="8"/>
        <v>447.99250057304965</v>
      </c>
      <c r="Z43" s="76">
        <f t="shared" si="14"/>
        <v>34740</v>
      </c>
    </row>
    <row r="44" spans="1:26" x14ac:dyDescent="0.25">
      <c r="A44" s="2">
        <v>39</v>
      </c>
      <c r="B44" s="3" t="s">
        <v>97</v>
      </c>
      <c r="C44" s="36">
        <v>2</v>
      </c>
      <c r="D44" s="36">
        <v>1</v>
      </c>
      <c r="E44" s="36" t="s">
        <v>6</v>
      </c>
      <c r="F44" s="36">
        <v>3</v>
      </c>
      <c r="G44" s="36">
        <v>30</v>
      </c>
      <c r="H44" s="3">
        <v>3</v>
      </c>
      <c r="I44" s="3">
        <v>1.04</v>
      </c>
      <c r="J44" s="36">
        <v>1</v>
      </c>
      <c r="K44" s="3">
        <v>28</v>
      </c>
      <c r="L44" s="69">
        <v>2</v>
      </c>
      <c r="M44" s="3">
        <v>6</v>
      </c>
      <c r="N44" s="30">
        <v>10</v>
      </c>
      <c r="O44" s="3">
        <v>3</v>
      </c>
      <c r="P44" s="3">
        <v>0</v>
      </c>
      <c r="Q44" s="50">
        <f t="shared" si="10"/>
        <v>780</v>
      </c>
      <c r="R44" s="41">
        <f t="shared" si="7"/>
        <v>168</v>
      </c>
      <c r="S44" s="50">
        <f t="shared" si="11"/>
        <v>72</v>
      </c>
      <c r="T44" s="54">
        <f t="shared" si="9"/>
        <v>0</v>
      </c>
      <c r="U44" s="41">
        <f t="shared" si="12"/>
        <v>9520</v>
      </c>
      <c r="V44" s="23">
        <v>2412</v>
      </c>
      <c r="W44" s="90">
        <v>16</v>
      </c>
      <c r="X44" s="27">
        <f t="shared" si="13"/>
        <v>12968</v>
      </c>
      <c r="Y44" s="28">
        <f t="shared" si="8"/>
        <v>463.14285714285717</v>
      </c>
      <c r="Z44" s="76">
        <f t="shared" si="14"/>
        <v>10556</v>
      </c>
    </row>
    <row r="45" spans="1:26" x14ac:dyDescent="0.25">
      <c r="A45" s="2">
        <v>40</v>
      </c>
      <c r="B45" s="3" t="s">
        <v>100</v>
      </c>
      <c r="C45" s="36">
        <v>2</v>
      </c>
      <c r="D45" s="36">
        <v>2</v>
      </c>
      <c r="E45" s="36" t="s">
        <v>7</v>
      </c>
      <c r="F45" s="36">
        <v>3</v>
      </c>
      <c r="G45" s="36">
        <v>30</v>
      </c>
      <c r="H45" s="3">
        <v>3</v>
      </c>
      <c r="I45" s="3">
        <v>1</v>
      </c>
      <c r="J45" s="36">
        <v>3</v>
      </c>
      <c r="K45" s="3">
        <v>65</v>
      </c>
      <c r="L45" s="69">
        <v>3</v>
      </c>
      <c r="M45" s="3">
        <v>30</v>
      </c>
      <c r="N45" s="30">
        <v>22</v>
      </c>
      <c r="O45" s="3">
        <v>12</v>
      </c>
      <c r="P45" s="3">
        <v>3</v>
      </c>
      <c r="Q45" s="50">
        <f t="shared" si="10"/>
        <v>1716</v>
      </c>
      <c r="R45" s="41">
        <f t="shared" si="7"/>
        <v>390</v>
      </c>
      <c r="S45" s="50">
        <f t="shared" si="11"/>
        <v>288</v>
      </c>
      <c r="T45" s="54">
        <v>28</v>
      </c>
      <c r="U45" s="41">
        <f t="shared" si="12"/>
        <v>22100</v>
      </c>
      <c r="V45" s="23">
        <v>6385</v>
      </c>
      <c r="W45" s="90">
        <v>16</v>
      </c>
      <c r="X45" s="27">
        <f t="shared" si="13"/>
        <v>30923</v>
      </c>
      <c r="Y45" s="28">
        <f t="shared" si="8"/>
        <v>475.73846153846154</v>
      </c>
      <c r="Z45" s="76">
        <f t="shared" si="14"/>
        <v>24538</v>
      </c>
    </row>
    <row r="46" spans="1:26" x14ac:dyDescent="0.25">
      <c r="A46" s="2">
        <v>41</v>
      </c>
      <c r="B46" s="3" t="s">
        <v>101</v>
      </c>
      <c r="C46" s="36">
        <v>2</v>
      </c>
      <c r="D46" s="36">
        <v>2</v>
      </c>
      <c r="E46" s="36" t="s">
        <v>7</v>
      </c>
      <c r="F46" s="36">
        <v>3</v>
      </c>
      <c r="G46" s="36">
        <v>30</v>
      </c>
      <c r="H46" s="3">
        <v>3</v>
      </c>
      <c r="I46" s="3">
        <v>1.31</v>
      </c>
      <c r="J46" s="36">
        <v>3</v>
      </c>
      <c r="K46" s="3">
        <v>65</v>
      </c>
      <c r="L46" s="69">
        <v>2</v>
      </c>
      <c r="M46" s="3">
        <v>21</v>
      </c>
      <c r="N46" s="30">
        <v>0</v>
      </c>
      <c r="O46" s="3">
        <v>16</v>
      </c>
      <c r="P46" s="3">
        <v>2</v>
      </c>
      <c r="Q46" s="50">
        <f t="shared" si="10"/>
        <v>0</v>
      </c>
      <c r="R46" s="41">
        <f t="shared" si="7"/>
        <v>390</v>
      </c>
      <c r="S46" s="50">
        <f t="shared" si="11"/>
        <v>384</v>
      </c>
      <c r="T46" s="54">
        <v>28</v>
      </c>
      <c r="U46" s="41">
        <f t="shared" si="12"/>
        <v>22100</v>
      </c>
      <c r="V46" s="23">
        <v>4939</v>
      </c>
      <c r="W46" s="90">
        <v>16</v>
      </c>
      <c r="X46" s="27">
        <f t="shared" si="13"/>
        <v>27857</v>
      </c>
      <c r="Y46" s="28">
        <f t="shared" si="8"/>
        <v>428.56923076923078</v>
      </c>
      <c r="Z46" s="76">
        <f t="shared" si="14"/>
        <v>22918</v>
      </c>
    </row>
    <row r="47" spans="1:26" x14ac:dyDescent="0.25">
      <c r="A47" s="2">
        <v>42</v>
      </c>
      <c r="B47" s="3" t="s">
        <v>102</v>
      </c>
      <c r="C47" s="36">
        <v>2</v>
      </c>
      <c r="D47" s="36">
        <v>2</v>
      </c>
      <c r="E47" s="36" t="s">
        <v>7</v>
      </c>
      <c r="F47" s="36">
        <v>3</v>
      </c>
      <c r="G47" s="36">
        <v>31</v>
      </c>
      <c r="H47" s="3">
        <v>3</v>
      </c>
      <c r="I47" s="3">
        <v>1.4</v>
      </c>
      <c r="J47" s="36">
        <v>2</v>
      </c>
      <c r="K47" s="3">
        <v>44</v>
      </c>
      <c r="L47" s="69">
        <v>2</v>
      </c>
      <c r="M47" s="3">
        <v>9</v>
      </c>
      <c r="N47" s="30">
        <v>0</v>
      </c>
      <c r="O47" s="3">
        <v>12</v>
      </c>
      <c r="P47" s="3">
        <v>0</v>
      </c>
      <c r="Q47" s="50">
        <f t="shared" si="10"/>
        <v>0</v>
      </c>
      <c r="R47" s="41">
        <f t="shared" si="7"/>
        <v>264</v>
      </c>
      <c r="S47" s="50">
        <f t="shared" si="11"/>
        <v>288</v>
      </c>
      <c r="T47" s="54">
        <f t="shared" si="9"/>
        <v>0</v>
      </c>
      <c r="U47" s="41">
        <f t="shared" si="12"/>
        <v>14960</v>
      </c>
      <c r="V47" s="23">
        <v>3631</v>
      </c>
      <c r="W47" s="90">
        <v>16</v>
      </c>
      <c r="X47" s="27">
        <f t="shared" si="13"/>
        <v>19159</v>
      </c>
      <c r="Y47" s="28">
        <f t="shared" si="8"/>
        <v>435.43181818181819</v>
      </c>
      <c r="Z47" s="76">
        <f t="shared" si="14"/>
        <v>15528</v>
      </c>
    </row>
    <row r="48" spans="1:26" x14ac:dyDescent="0.25">
      <c r="A48" s="2">
        <v>43</v>
      </c>
      <c r="B48" s="3" t="s">
        <v>103</v>
      </c>
      <c r="C48" s="36">
        <v>2</v>
      </c>
      <c r="D48" s="36">
        <v>2</v>
      </c>
      <c r="E48" s="36" t="s">
        <v>7</v>
      </c>
      <c r="F48" s="36">
        <v>3</v>
      </c>
      <c r="G48" s="36">
        <v>31</v>
      </c>
      <c r="H48" s="3">
        <v>3</v>
      </c>
      <c r="I48" s="3">
        <v>1.43</v>
      </c>
      <c r="J48" s="36">
        <v>2</v>
      </c>
      <c r="K48" s="3">
        <v>35</v>
      </c>
      <c r="L48" s="69">
        <v>2</v>
      </c>
      <c r="M48" s="3">
        <v>2</v>
      </c>
      <c r="N48" s="30">
        <v>0</v>
      </c>
      <c r="O48" s="3">
        <v>4</v>
      </c>
      <c r="P48" s="3">
        <v>0</v>
      </c>
      <c r="Q48" s="50">
        <f t="shared" si="10"/>
        <v>0</v>
      </c>
      <c r="R48" s="41">
        <f t="shared" si="7"/>
        <v>210</v>
      </c>
      <c r="S48" s="50">
        <f t="shared" si="11"/>
        <v>96</v>
      </c>
      <c r="T48" s="54">
        <f t="shared" si="9"/>
        <v>0</v>
      </c>
      <c r="U48" s="41">
        <f t="shared" si="12"/>
        <v>11900</v>
      </c>
      <c r="V48" s="23">
        <v>3228</v>
      </c>
      <c r="W48" s="90">
        <v>16</v>
      </c>
      <c r="X48" s="27">
        <f t="shared" si="13"/>
        <v>15450</v>
      </c>
      <c r="Y48" s="28">
        <f t="shared" si="8"/>
        <v>441.42857142857144</v>
      </c>
      <c r="Z48" s="76">
        <f t="shared" si="14"/>
        <v>12222</v>
      </c>
    </row>
    <row r="49" spans="1:26" x14ac:dyDescent="0.25">
      <c r="A49" s="2">
        <v>44</v>
      </c>
      <c r="B49" s="3" t="s">
        <v>105</v>
      </c>
      <c r="C49" s="36">
        <v>2</v>
      </c>
      <c r="D49" s="36">
        <v>2</v>
      </c>
      <c r="E49" s="36" t="s">
        <v>7</v>
      </c>
      <c r="F49" s="36">
        <v>3</v>
      </c>
      <c r="G49" s="36">
        <v>31</v>
      </c>
      <c r="H49" s="3">
        <v>2</v>
      </c>
      <c r="I49" s="3">
        <v>1.65</v>
      </c>
      <c r="J49" s="36">
        <v>1</v>
      </c>
      <c r="K49" s="13">
        <v>11</v>
      </c>
      <c r="L49" s="69">
        <v>2</v>
      </c>
      <c r="M49" s="13">
        <v>1</v>
      </c>
      <c r="N49" s="57">
        <v>0</v>
      </c>
      <c r="O49" s="13">
        <v>1</v>
      </c>
      <c r="P49" s="13">
        <v>0</v>
      </c>
      <c r="Q49" s="50">
        <f t="shared" si="10"/>
        <v>0</v>
      </c>
      <c r="R49" s="41">
        <f t="shared" si="7"/>
        <v>66</v>
      </c>
      <c r="S49" s="50">
        <f t="shared" si="11"/>
        <v>24</v>
      </c>
      <c r="T49" s="54">
        <f t="shared" si="9"/>
        <v>0</v>
      </c>
      <c r="U49" s="41">
        <f t="shared" si="12"/>
        <v>3740</v>
      </c>
      <c r="V49" s="23">
        <v>3263</v>
      </c>
      <c r="W49" s="90">
        <v>16</v>
      </c>
      <c r="X49" s="27">
        <f t="shared" si="13"/>
        <v>7109</v>
      </c>
      <c r="Y49" s="28">
        <f t="shared" si="8"/>
        <v>646.27272727272725</v>
      </c>
      <c r="Z49" s="76">
        <f t="shared" si="14"/>
        <v>3846</v>
      </c>
    </row>
    <row r="50" spans="1:26" x14ac:dyDescent="0.25">
      <c r="A50" s="2">
        <v>45</v>
      </c>
      <c r="B50" s="3" t="s">
        <v>109</v>
      </c>
      <c r="C50" s="36">
        <v>2</v>
      </c>
      <c r="D50" s="36">
        <v>1</v>
      </c>
      <c r="E50" s="36" t="s">
        <v>6</v>
      </c>
      <c r="F50" s="36">
        <v>3</v>
      </c>
      <c r="G50" s="36">
        <v>30</v>
      </c>
      <c r="H50" s="3">
        <v>4</v>
      </c>
      <c r="I50" s="3">
        <v>0.88500000000000001</v>
      </c>
      <c r="J50" s="36">
        <v>2</v>
      </c>
      <c r="K50" s="3">
        <v>53</v>
      </c>
      <c r="L50" s="69">
        <v>2</v>
      </c>
      <c r="M50" s="3">
        <v>3</v>
      </c>
      <c r="N50" s="30">
        <v>16</v>
      </c>
      <c r="O50" s="3">
        <v>4</v>
      </c>
      <c r="P50" s="3">
        <v>3</v>
      </c>
      <c r="Q50" s="50">
        <f t="shared" si="10"/>
        <v>1248</v>
      </c>
      <c r="R50" s="41">
        <f t="shared" si="7"/>
        <v>318</v>
      </c>
      <c r="S50" s="50">
        <f t="shared" si="11"/>
        <v>96</v>
      </c>
      <c r="T50" s="54">
        <v>28</v>
      </c>
      <c r="U50" s="41">
        <f t="shared" si="12"/>
        <v>18020</v>
      </c>
      <c r="V50" s="23">
        <v>4045</v>
      </c>
      <c r="W50" s="90">
        <v>16</v>
      </c>
      <c r="X50" s="27">
        <f t="shared" si="13"/>
        <v>23771</v>
      </c>
      <c r="Y50" s="28">
        <f t="shared" si="8"/>
        <v>448.50943396226415</v>
      </c>
      <c r="Z50" s="76">
        <f t="shared" si="14"/>
        <v>19726</v>
      </c>
    </row>
    <row r="51" spans="1:26" x14ac:dyDescent="0.25">
      <c r="A51" s="2">
        <v>46</v>
      </c>
      <c r="B51" s="5" t="s">
        <v>110</v>
      </c>
      <c r="C51" s="16">
        <v>2</v>
      </c>
      <c r="D51" s="16">
        <v>2</v>
      </c>
      <c r="E51" s="16" t="s">
        <v>7</v>
      </c>
      <c r="F51" s="16">
        <v>3</v>
      </c>
      <c r="G51" s="16">
        <v>31</v>
      </c>
      <c r="H51" s="5">
        <v>3</v>
      </c>
      <c r="I51" s="5">
        <v>1.33</v>
      </c>
      <c r="J51" s="16">
        <v>2</v>
      </c>
      <c r="K51" s="5">
        <v>33</v>
      </c>
      <c r="L51" s="70">
        <v>2</v>
      </c>
      <c r="M51" s="5">
        <v>1</v>
      </c>
      <c r="N51" s="4">
        <v>0</v>
      </c>
      <c r="O51" s="5">
        <v>1</v>
      </c>
      <c r="P51" s="5">
        <v>0</v>
      </c>
      <c r="Q51" s="109">
        <f t="shared" si="10"/>
        <v>0</v>
      </c>
      <c r="R51" s="42">
        <f t="shared" si="7"/>
        <v>198</v>
      </c>
      <c r="S51" s="109">
        <f t="shared" si="11"/>
        <v>24</v>
      </c>
      <c r="T51" s="116">
        <f t="shared" si="9"/>
        <v>0</v>
      </c>
      <c r="U51" s="42">
        <f t="shared" si="12"/>
        <v>11220</v>
      </c>
      <c r="V51" s="111">
        <v>976</v>
      </c>
      <c r="W51" s="117">
        <v>16</v>
      </c>
      <c r="X51" s="118">
        <f t="shared" si="13"/>
        <v>12434</v>
      </c>
      <c r="Y51" s="114">
        <f t="shared" si="8"/>
        <v>376.78787878787881</v>
      </c>
      <c r="Z51" s="77">
        <f t="shared" si="14"/>
        <v>11458</v>
      </c>
    </row>
    <row r="52" spans="1:26" x14ac:dyDescent="0.25">
      <c r="A52" s="2">
        <v>47</v>
      </c>
      <c r="B52" s="7" t="s">
        <v>27</v>
      </c>
      <c r="C52" s="7">
        <v>1</v>
      </c>
      <c r="D52" s="7">
        <v>1</v>
      </c>
      <c r="E52" s="7" t="s">
        <v>6</v>
      </c>
      <c r="F52" s="7">
        <v>2</v>
      </c>
      <c r="G52" s="7">
        <v>32</v>
      </c>
      <c r="H52" s="6">
        <v>1</v>
      </c>
      <c r="I52" s="6">
        <v>2.73</v>
      </c>
      <c r="J52" s="7">
        <v>1</v>
      </c>
      <c r="K52" s="6">
        <v>9</v>
      </c>
      <c r="L52" s="68">
        <v>2</v>
      </c>
      <c r="M52" s="6">
        <v>1</v>
      </c>
      <c r="N52" s="12">
        <v>0</v>
      </c>
      <c r="O52" s="6">
        <v>2</v>
      </c>
      <c r="P52" s="6">
        <v>0</v>
      </c>
      <c r="Q52" s="119">
        <f>78*N52</f>
        <v>0</v>
      </c>
      <c r="R52" s="47">
        <f t="shared" ref="R52:R75" si="15">6*K52</f>
        <v>54</v>
      </c>
      <c r="S52" s="119">
        <f>24*O52</f>
        <v>48</v>
      </c>
      <c r="T52" s="53">
        <f t="shared" ref="T52:T75" si="16">P52*28</f>
        <v>0</v>
      </c>
      <c r="U52" s="40">
        <f>340*K52</f>
        <v>3060</v>
      </c>
      <c r="V52" s="21">
        <v>469.2512285714285</v>
      </c>
      <c r="W52" s="120">
        <v>16</v>
      </c>
      <c r="X52" s="14">
        <f>SUM(Q52:V52)</f>
        <v>3631.2512285714283</v>
      </c>
      <c r="Y52" s="22">
        <f t="shared" ref="Y52:Y75" si="17">X52/K52</f>
        <v>403.4723587301587</v>
      </c>
      <c r="Z52" s="107">
        <f>Q52+R52+S52+T52+U52+W52</f>
        <v>3178</v>
      </c>
    </row>
    <row r="53" spans="1:26" x14ac:dyDescent="0.25">
      <c r="A53" s="2">
        <v>48</v>
      </c>
      <c r="B53" s="36" t="s">
        <v>28</v>
      </c>
      <c r="C53" s="36">
        <v>1</v>
      </c>
      <c r="D53" s="36">
        <v>2</v>
      </c>
      <c r="E53" s="36" t="s">
        <v>7</v>
      </c>
      <c r="F53" s="36">
        <v>2</v>
      </c>
      <c r="G53" s="36">
        <v>32</v>
      </c>
      <c r="H53" s="3">
        <v>2</v>
      </c>
      <c r="I53" s="3">
        <v>1.6</v>
      </c>
      <c r="J53" s="36">
        <v>1</v>
      </c>
      <c r="K53" s="3">
        <v>26</v>
      </c>
      <c r="L53" s="69">
        <v>2</v>
      </c>
      <c r="M53" s="3">
        <v>1</v>
      </c>
      <c r="N53" s="30">
        <v>0</v>
      </c>
      <c r="O53" s="3">
        <v>1</v>
      </c>
      <c r="P53" s="3">
        <v>0</v>
      </c>
      <c r="Q53" s="43">
        <f>78*N53</f>
        <v>0</v>
      </c>
      <c r="R53" s="48">
        <f t="shared" si="15"/>
        <v>156</v>
      </c>
      <c r="S53" s="43">
        <f>24*O53</f>
        <v>24</v>
      </c>
      <c r="T53" s="54">
        <f t="shared" si="16"/>
        <v>0</v>
      </c>
      <c r="U53" s="41">
        <f>340*K53</f>
        <v>8840</v>
      </c>
      <c r="V53" s="23">
        <v>848.65638857142881</v>
      </c>
      <c r="W53" s="91">
        <v>16</v>
      </c>
      <c r="X53" s="15">
        <f>SUM(Q53:W53)</f>
        <v>9884.6563885714295</v>
      </c>
      <c r="Y53" s="25">
        <f t="shared" si="17"/>
        <v>380.17909186813188</v>
      </c>
      <c r="Z53" s="76">
        <f>Q53+R53+S53+T53+U53+W53</f>
        <v>9036</v>
      </c>
    </row>
    <row r="54" spans="1:26" x14ac:dyDescent="0.25">
      <c r="A54" s="2">
        <v>49</v>
      </c>
      <c r="B54" s="36" t="s">
        <v>29</v>
      </c>
      <c r="C54" s="36">
        <v>1</v>
      </c>
      <c r="D54" s="36">
        <v>2</v>
      </c>
      <c r="E54" s="36" t="s">
        <v>7</v>
      </c>
      <c r="F54" s="36">
        <v>2</v>
      </c>
      <c r="G54" s="36">
        <v>32</v>
      </c>
      <c r="H54" s="3">
        <v>2</v>
      </c>
      <c r="I54" s="3">
        <v>1.6</v>
      </c>
      <c r="J54" s="36">
        <v>2</v>
      </c>
      <c r="K54" s="3">
        <v>31</v>
      </c>
      <c r="L54" s="69">
        <v>2</v>
      </c>
      <c r="M54" s="3">
        <v>4</v>
      </c>
      <c r="N54" s="30">
        <v>21</v>
      </c>
      <c r="O54" s="3">
        <v>2</v>
      </c>
      <c r="P54" s="3">
        <v>0</v>
      </c>
      <c r="Q54" s="43">
        <f t="shared" ref="Q54:Q75" si="18">78*N54</f>
        <v>1638</v>
      </c>
      <c r="R54" s="48">
        <f t="shared" si="15"/>
        <v>186</v>
      </c>
      <c r="S54" s="43">
        <f t="shared" ref="S54:S75" si="19">24*O54</f>
        <v>48</v>
      </c>
      <c r="T54" s="54">
        <f t="shared" si="16"/>
        <v>0</v>
      </c>
      <c r="U54" s="41">
        <f t="shared" ref="U54:U75" si="20">340*K54</f>
        <v>10540</v>
      </c>
      <c r="V54" s="23">
        <v>4471.6061142857161</v>
      </c>
      <c r="W54" s="91">
        <v>16</v>
      </c>
      <c r="X54" s="15">
        <f t="shared" ref="X54:X75" si="21">SUM(Q54:W54)</f>
        <v>16899.606114285714</v>
      </c>
      <c r="Y54" s="25">
        <f t="shared" si="17"/>
        <v>545.14858433179722</v>
      </c>
      <c r="Z54" s="76">
        <f t="shared" ref="Z54:Z75" si="22">Q54+R54+S54+T54+U54+W54</f>
        <v>12428</v>
      </c>
    </row>
    <row r="55" spans="1:26" x14ac:dyDescent="0.25">
      <c r="A55" s="2">
        <v>50</v>
      </c>
      <c r="B55" s="36" t="s">
        <v>31</v>
      </c>
      <c r="C55" s="36">
        <v>1</v>
      </c>
      <c r="D55" s="36">
        <v>1</v>
      </c>
      <c r="E55" s="36" t="s">
        <v>6</v>
      </c>
      <c r="F55" s="36">
        <v>2</v>
      </c>
      <c r="G55" s="36">
        <v>33</v>
      </c>
      <c r="H55" s="3">
        <v>4</v>
      </c>
      <c r="I55" s="3">
        <v>0.99</v>
      </c>
      <c r="J55" s="36">
        <v>3</v>
      </c>
      <c r="K55" s="3">
        <v>167</v>
      </c>
      <c r="L55" s="69">
        <v>3</v>
      </c>
      <c r="M55" s="3">
        <v>43</v>
      </c>
      <c r="N55" s="30">
        <v>105</v>
      </c>
      <c r="O55" s="3">
        <v>21</v>
      </c>
      <c r="P55" s="3">
        <v>20</v>
      </c>
      <c r="Q55" s="43">
        <f t="shared" si="18"/>
        <v>8190</v>
      </c>
      <c r="R55" s="48">
        <f t="shared" si="15"/>
        <v>1002</v>
      </c>
      <c r="S55" s="43">
        <f t="shared" si="19"/>
        <v>504</v>
      </c>
      <c r="T55" s="54">
        <v>196</v>
      </c>
      <c r="U55" s="41">
        <f t="shared" si="20"/>
        <v>56780</v>
      </c>
      <c r="V55" s="23">
        <v>31961.196740904761</v>
      </c>
      <c r="W55" s="91">
        <v>16</v>
      </c>
      <c r="X55" s="15">
        <f t="shared" si="21"/>
        <v>98649.196740904765</v>
      </c>
      <c r="Y55" s="25">
        <f t="shared" si="17"/>
        <v>590.71375293954952</v>
      </c>
      <c r="Z55" s="76">
        <f t="shared" si="22"/>
        <v>66688</v>
      </c>
    </row>
    <row r="56" spans="1:26" x14ac:dyDescent="0.25">
      <c r="A56" s="2">
        <v>51</v>
      </c>
      <c r="B56" s="36" t="s">
        <v>33</v>
      </c>
      <c r="C56" s="36">
        <v>1</v>
      </c>
      <c r="D56" s="36">
        <v>2</v>
      </c>
      <c r="E56" s="36" t="s">
        <v>7</v>
      </c>
      <c r="F56" s="36">
        <v>2</v>
      </c>
      <c r="G56" s="36">
        <v>32</v>
      </c>
      <c r="H56" s="3">
        <v>3</v>
      </c>
      <c r="I56" s="3">
        <v>1.49</v>
      </c>
      <c r="J56" s="36">
        <v>2</v>
      </c>
      <c r="K56" s="3">
        <v>35</v>
      </c>
      <c r="L56" s="69">
        <v>2</v>
      </c>
      <c r="M56" s="3">
        <v>5</v>
      </c>
      <c r="N56" s="30">
        <v>38</v>
      </c>
      <c r="O56" s="3">
        <v>6</v>
      </c>
      <c r="P56" s="3">
        <v>0</v>
      </c>
      <c r="Q56" s="43">
        <f t="shared" si="18"/>
        <v>2964</v>
      </c>
      <c r="R56" s="48">
        <f t="shared" si="15"/>
        <v>210</v>
      </c>
      <c r="S56" s="43">
        <f t="shared" si="19"/>
        <v>144</v>
      </c>
      <c r="T56" s="54">
        <f t="shared" si="16"/>
        <v>0</v>
      </c>
      <c r="U56" s="41">
        <f t="shared" si="20"/>
        <v>11900</v>
      </c>
      <c r="V56" s="23">
        <v>5291.0759628571441</v>
      </c>
      <c r="W56" s="91">
        <v>16</v>
      </c>
      <c r="X56" s="15">
        <f t="shared" si="21"/>
        <v>20525.075962857143</v>
      </c>
      <c r="Y56" s="25">
        <f t="shared" si="17"/>
        <v>586.43074179591838</v>
      </c>
      <c r="Z56" s="76">
        <f t="shared" si="22"/>
        <v>15234</v>
      </c>
    </row>
    <row r="57" spans="1:26" x14ac:dyDescent="0.25">
      <c r="A57" s="2">
        <v>52</v>
      </c>
      <c r="B57" s="36" t="s">
        <v>37</v>
      </c>
      <c r="C57" s="36">
        <v>1</v>
      </c>
      <c r="D57" s="36">
        <v>1</v>
      </c>
      <c r="E57" s="36" t="s">
        <v>6</v>
      </c>
      <c r="F57" s="36">
        <v>2</v>
      </c>
      <c r="G57" s="36">
        <v>33</v>
      </c>
      <c r="H57" s="3">
        <v>2</v>
      </c>
      <c r="I57" s="3">
        <v>1.56</v>
      </c>
      <c r="J57" s="36">
        <v>2</v>
      </c>
      <c r="K57" s="3">
        <v>34</v>
      </c>
      <c r="L57" s="69">
        <v>2</v>
      </c>
      <c r="M57" s="3">
        <v>4</v>
      </c>
      <c r="N57" s="30">
        <v>4</v>
      </c>
      <c r="O57" s="3">
        <v>1</v>
      </c>
      <c r="P57" s="3">
        <v>0</v>
      </c>
      <c r="Q57" s="43">
        <f t="shared" si="18"/>
        <v>312</v>
      </c>
      <c r="R57" s="48">
        <f t="shared" si="15"/>
        <v>204</v>
      </c>
      <c r="S57" s="43">
        <f t="shared" si="19"/>
        <v>24</v>
      </c>
      <c r="T57" s="54">
        <f t="shared" si="16"/>
        <v>0</v>
      </c>
      <c r="U57" s="41">
        <f t="shared" si="20"/>
        <v>11560</v>
      </c>
      <c r="V57" s="23">
        <v>2956.5806566190467</v>
      </c>
      <c r="W57" s="91">
        <v>16</v>
      </c>
      <c r="X57" s="15">
        <f t="shared" si="21"/>
        <v>15072.580656619048</v>
      </c>
      <c r="Y57" s="25">
        <f t="shared" si="17"/>
        <v>443.31119578291316</v>
      </c>
      <c r="Z57" s="76">
        <f t="shared" si="22"/>
        <v>12116</v>
      </c>
    </row>
    <row r="58" spans="1:26" x14ac:dyDescent="0.25">
      <c r="A58" s="2">
        <v>53</v>
      </c>
      <c r="B58" s="36" t="s">
        <v>38</v>
      </c>
      <c r="C58" s="36">
        <v>1</v>
      </c>
      <c r="D58" s="36">
        <v>2</v>
      </c>
      <c r="E58" s="36" t="s">
        <v>7</v>
      </c>
      <c r="F58" s="36">
        <v>2</v>
      </c>
      <c r="G58" s="36">
        <v>32</v>
      </c>
      <c r="H58" s="3">
        <v>3</v>
      </c>
      <c r="I58" s="3">
        <v>1.28</v>
      </c>
      <c r="J58" s="36">
        <v>2</v>
      </c>
      <c r="K58" s="3">
        <v>40</v>
      </c>
      <c r="L58" s="69">
        <v>2</v>
      </c>
      <c r="M58" s="3">
        <v>12</v>
      </c>
      <c r="N58" s="30">
        <v>16</v>
      </c>
      <c r="O58" s="3">
        <v>4</v>
      </c>
      <c r="P58" s="3">
        <v>0</v>
      </c>
      <c r="Q58" s="43">
        <f t="shared" si="18"/>
        <v>1248</v>
      </c>
      <c r="R58" s="48">
        <f t="shared" si="15"/>
        <v>240</v>
      </c>
      <c r="S58" s="43">
        <f t="shared" si="19"/>
        <v>96</v>
      </c>
      <c r="T58" s="54">
        <f t="shared" si="16"/>
        <v>0</v>
      </c>
      <c r="U58" s="41">
        <f t="shared" si="20"/>
        <v>13600</v>
      </c>
      <c r="V58" s="23">
        <v>4528.107523857143</v>
      </c>
      <c r="W58" s="91">
        <v>16</v>
      </c>
      <c r="X58" s="15">
        <f t="shared" si="21"/>
        <v>19728.107523857143</v>
      </c>
      <c r="Y58" s="25">
        <f t="shared" si="17"/>
        <v>493.20268809642857</v>
      </c>
      <c r="Z58" s="76">
        <f t="shared" si="22"/>
        <v>15200</v>
      </c>
    </row>
    <row r="59" spans="1:26" x14ac:dyDescent="0.25">
      <c r="A59" s="2">
        <v>54</v>
      </c>
      <c r="B59" s="36" t="s">
        <v>48</v>
      </c>
      <c r="C59" s="36">
        <v>1</v>
      </c>
      <c r="D59" s="36">
        <v>1</v>
      </c>
      <c r="E59" s="36" t="s">
        <v>6</v>
      </c>
      <c r="F59" s="36">
        <v>2</v>
      </c>
      <c r="G59" s="36">
        <v>33</v>
      </c>
      <c r="H59" s="3">
        <v>2</v>
      </c>
      <c r="I59" s="3">
        <v>1.78</v>
      </c>
      <c r="J59" s="36">
        <v>2</v>
      </c>
      <c r="K59" s="3">
        <v>32</v>
      </c>
      <c r="L59" s="69">
        <v>2</v>
      </c>
      <c r="M59" s="3">
        <v>10</v>
      </c>
      <c r="N59" s="30">
        <v>2</v>
      </c>
      <c r="O59" s="3">
        <v>7</v>
      </c>
      <c r="P59" s="3">
        <v>0</v>
      </c>
      <c r="Q59" s="43">
        <f t="shared" si="18"/>
        <v>156</v>
      </c>
      <c r="R59" s="48">
        <f t="shared" si="15"/>
        <v>192</v>
      </c>
      <c r="S59" s="43">
        <f t="shared" si="19"/>
        <v>168</v>
      </c>
      <c r="T59" s="54">
        <f t="shared" si="16"/>
        <v>0</v>
      </c>
      <c r="U59" s="41">
        <f t="shared" si="20"/>
        <v>10880</v>
      </c>
      <c r="V59" s="23">
        <v>3398.9160123809525</v>
      </c>
      <c r="W59" s="91">
        <v>16</v>
      </c>
      <c r="X59" s="15">
        <f t="shared" si="21"/>
        <v>14810.916012380952</v>
      </c>
      <c r="Y59" s="25">
        <f t="shared" si="17"/>
        <v>462.84112538690476</v>
      </c>
      <c r="Z59" s="76">
        <f t="shared" si="22"/>
        <v>11412</v>
      </c>
    </row>
    <row r="60" spans="1:26" x14ac:dyDescent="0.25">
      <c r="A60" s="2">
        <v>55</v>
      </c>
      <c r="B60" s="36" t="s">
        <v>50</v>
      </c>
      <c r="C60" s="36">
        <v>1</v>
      </c>
      <c r="D60" s="36">
        <v>1</v>
      </c>
      <c r="E60" s="36" t="s">
        <v>6</v>
      </c>
      <c r="F60" s="36">
        <v>2</v>
      </c>
      <c r="G60" s="36">
        <v>32</v>
      </c>
      <c r="H60" s="3">
        <v>3</v>
      </c>
      <c r="I60" s="3">
        <v>1.31</v>
      </c>
      <c r="J60" s="36">
        <v>3</v>
      </c>
      <c r="K60" s="3">
        <v>119</v>
      </c>
      <c r="L60" s="69">
        <v>2</v>
      </c>
      <c r="M60" s="3">
        <v>5</v>
      </c>
      <c r="N60" s="30">
        <v>81</v>
      </c>
      <c r="O60" s="3">
        <v>23</v>
      </c>
      <c r="P60" s="3">
        <v>10</v>
      </c>
      <c r="Q60" s="43">
        <f t="shared" si="18"/>
        <v>6318</v>
      </c>
      <c r="R60" s="48">
        <f t="shared" si="15"/>
        <v>714</v>
      </c>
      <c r="S60" s="43">
        <f t="shared" si="19"/>
        <v>552</v>
      </c>
      <c r="T60" s="54">
        <v>112</v>
      </c>
      <c r="U60" s="41">
        <f t="shared" si="20"/>
        <v>40460</v>
      </c>
      <c r="V60" s="23">
        <v>19917.349426333334</v>
      </c>
      <c r="W60" s="91">
        <v>16</v>
      </c>
      <c r="X60" s="15">
        <f t="shared" si="21"/>
        <v>68089.349426333327</v>
      </c>
      <c r="Y60" s="25">
        <f t="shared" si="17"/>
        <v>572.17940694397748</v>
      </c>
      <c r="Z60" s="76">
        <f t="shared" si="22"/>
        <v>48172</v>
      </c>
    </row>
    <row r="61" spans="1:26" x14ac:dyDescent="0.25">
      <c r="A61" s="2">
        <v>56</v>
      </c>
      <c r="B61" s="36" t="s">
        <v>55</v>
      </c>
      <c r="C61" s="36">
        <v>2</v>
      </c>
      <c r="D61" s="36">
        <v>1</v>
      </c>
      <c r="E61" s="36" t="s">
        <v>6</v>
      </c>
      <c r="F61" s="36">
        <v>2</v>
      </c>
      <c r="G61" s="36">
        <v>32</v>
      </c>
      <c r="H61" s="3">
        <v>3</v>
      </c>
      <c r="I61" s="3">
        <v>1.48</v>
      </c>
      <c r="J61" s="36">
        <v>1</v>
      </c>
      <c r="K61" s="3">
        <v>24</v>
      </c>
      <c r="L61" s="69">
        <v>2</v>
      </c>
      <c r="M61" s="3">
        <v>3</v>
      </c>
      <c r="N61" s="30">
        <v>0</v>
      </c>
      <c r="O61" s="3">
        <v>1</v>
      </c>
      <c r="P61" s="3">
        <v>0</v>
      </c>
      <c r="Q61" s="43">
        <f t="shared" si="18"/>
        <v>0</v>
      </c>
      <c r="R61" s="48">
        <f t="shared" si="15"/>
        <v>144</v>
      </c>
      <c r="S61" s="43">
        <f t="shared" si="19"/>
        <v>24</v>
      </c>
      <c r="T61" s="54">
        <f t="shared" si="16"/>
        <v>0</v>
      </c>
      <c r="U61" s="41">
        <f t="shared" si="20"/>
        <v>8160</v>
      </c>
      <c r="V61" s="23">
        <v>939.58077714285707</v>
      </c>
      <c r="W61" s="91">
        <v>16</v>
      </c>
      <c r="X61" s="15">
        <f t="shared" si="21"/>
        <v>9283.5807771428572</v>
      </c>
      <c r="Y61" s="25">
        <f t="shared" si="17"/>
        <v>386.81586571428574</v>
      </c>
      <c r="Z61" s="76">
        <f t="shared" si="22"/>
        <v>8344</v>
      </c>
    </row>
    <row r="62" spans="1:26" x14ac:dyDescent="0.25">
      <c r="A62" s="2">
        <v>57</v>
      </c>
      <c r="B62" s="36" t="s">
        <v>59</v>
      </c>
      <c r="C62" s="36">
        <v>2</v>
      </c>
      <c r="D62" s="36">
        <v>2</v>
      </c>
      <c r="E62" s="36" t="s">
        <v>7</v>
      </c>
      <c r="F62" s="36">
        <v>2</v>
      </c>
      <c r="G62" s="36">
        <v>33</v>
      </c>
      <c r="H62" s="3">
        <v>3</v>
      </c>
      <c r="I62" s="3">
        <v>1.46</v>
      </c>
      <c r="J62" s="36">
        <v>1</v>
      </c>
      <c r="K62" s="3">
        <v>26</v>
      </c>
      <c r="L62" s="69">
        <v>2</v>
      </c>
      <c r="M62" s="3">
        <v>1</v>
      </c>
      <c r="N62" s="30">
        <v>0</v>
      </c>
      <c r="O62" s="3">
        <v>1</v>
      </c>
      <c r="P62" s="3">
        <v>0</v>
      </c>
      <c r="Q62" s="43">
        <f t="shared" si="18"/>
        <v>0</v>
      </c>
      <c r="R62" s="48">
        <f t="shared" si="15"/>
        <v>156</v>
      </c>
      <c r="S62" s="43">
        <f t="shared" si="19"/>
        <v>24</v>
      </c>
      <c r="T62" s="54">
        <f t="shared" si="16"/>
        <v>0</v>
      </c>
      <c r="U62" s="41">
        <f t="shared" si="20"/>
        <v>8840</v>
      </c>
      <c r="V62" s="23">
        <v>763.79648571428561</v>
      </c>
      <c r="W62" s="91">
        <v>16</v>
      </c>
      <c r="X62" s="15">
        <f t="shared" si="21"/>
        <v>9799.7964857142852</v>
      </c>
      <c r="Y62" s="25">
        <f t="shared" si="17"/>
        <v>376.91524945054942</v>
      </c>
      <c r="Z62" s="76">
        <f t="shared" si="22"/>
        <v>9036</v>
      </c>
    </row>
    <row r="63" spans="1:26" x14ac:dyDescent="0.25">
      <c r="A63" s="2">
        <v>58</v>
      </c>
      <c r="B63" s="36" t="s">
        <v>60</v>
      </c>
      <c r="C63" s="36">
        <v>2</v>
      </c>
      <c r="D63" s="36">
        <v>1</v>
      </c>
      <c r="E63" s="36" t="s">
        <v>6</v>
      </c>
      <c r="F63" s="36">
        <v>2</v>
      </c>
      <c r="G63" s="36">
        <v>32</v>
      </c>
      <c r="H63" s="3">
        <v>3</v>
      </c>
      <c r="I63" s="3">
        <v>1.35</v>
      </c>
      <c r="J63" s="36">
        <v>2</v>
      </c>
      <c r="K63" s="3">
        <v>42</v>
      </c>
      <c r="L63" s="69">
        <v>2</v>
      </c>
      <c r="M63" s="3">
        <v>13</v>
      </c>
      <c r="N63" s="30">
        <v>13</v>
      </c>
      <c r="O63" s="3">
        <v>6</v>
      </c>
      <c r="P63" s="3">
        <v>0</v>
      </c>
      <c r="Q63" s="43">
        <f t="shared" si="18"/>
        <v>1014</v>
      </c>
      <c r="R63" s="48">
        <f t="shared" si="15"/>
        <v>252</v>
      </c>
      <c r="S63" s="43">
        <f t="shared" si="19"/>
        <v>144</v>
      </c>
      <c r="T63" s="54">
        <f t="shared" si="16"/>
        <v>0</v>
      </c>
      <c r="U63" s="41">
        <f t="shared" si="20"/>
        <v>14280</v>
      </c>
      <c r="V63" s="23">
        <v>5767.8453599999993</v>
      </c>
      <c r="W63" s="91">
        <v>16</v>
      </c>
      <c r="X63" s="15">
        <f t="shared" si="21"/>
        <v>21473.845359999999</v>
      </c>
      <c r="Y63" s="25">
        <f t="shared" si="17"/>
        <v>511.28203238095239</v>
      </c>
      <c r="Z63" s="76">
        <f t="shared" si="22"/>
        <v>15706</v>
      </c>
    </row>
    <row r="64" spans="1:26" x14ac:dyDescent="0.25">
      <c r="A64" s="2">
        <v>59</v>
      </c>
      <c r="B64" s="36" t="s">
        <v>66</v>
      </c>
      <c r="C64" s="36">
        <v>2</v>
      </c>
      <c r="D64" s="36">
        <v>1</v>
      </c>
      <c r="E64" s="36" t="s">
        <v>6</v>
      </c>
      <c r="F64" s="36">
        <v>2</v>
      </c>
      <c r="G64" s="36">
        <v>33</v>
      </c>
      <c r="H64" s="3">
        <v>1</v>
      </c>
      <c r="I64" s="3">
        <v>2.2000000000000002</v>
      </c>
      <c r="J64" s="36">
        <v>1</v>
      </c>
      <c r="K64" s="3">
        <v>9</v>
      </c>
      <c r="L64" s="69">
        <v>2</v>
      </c>
      <c r="M64" s="3">
        <v>1</v>
      </c>
      <c r="N64" s="30">
        <v>0</v>
      </c>
      <c r="O64" s="3">
        <v>2</v>
      </c>
      <c r="P64" s="3">
        <v>0</v>
      </c>
      <c r="Q64" s="43">
        <f t="shared" si="18"/>
        <v>0</v>
      </c>
      <c r="R64" s="48">
        <f t="shared" si="15"/>
        <v>54</v>
      </c>
      <c r="S64" s="43">
        <f t="shared" si="19"/>
        <v>48</v>
      </c>
      <c r="T64" s="54">
        <f t="shared" si="16"/>
        <v>0</v>
      </c>
      <c r="U64" s="41">
        <f t="shared" si="20"/>
        <v>3060</v>
      </c>
      <c r="V64" s="23">
        <v>568.58148571428569</v>
      </c>
      <c r="W64" s="91">
        <v>16</v>
      </c>
      <c r="X64" s="15">
        <f t="shared" si="21"/>
        <v>3746.5814857142859</v>
      </c>
      <c r="Y64" s="25">
        <f t="shared" si="17"/>
        <v>416.28683174603179</v>
      </c>
      <c r="Z64" s="76">
        <f t="shared" si="22"/>
        <v>3178</v>
      </c>
    </row>
    <row r="65" spans="1:26" x14ac:dyDescent="0.25">
      <c r="A65" s="2">
        <v>60</v>
      </c>
      <c r="B65" s="36" t="s">
        <v>72</v>
      </c>
      <c r="C65" s="36">
        <v>2</v>
      </c>
      <c r="D65" s="36">
        <v>2</v>
      </c>
      <c r="E65" s="36" t="s">
        <v>7</v>
      </c>
      <c r="F65" s="36">
        <v>2</v>
      </c>
      <c r="G65" s="36">
        <v>32</v>
      </c>
      <c r="H65" s="3">
        <v>3</v>
      </c>
      <c r="I65" s="3">
        <v>1.1399999999999999</v>
      </c>
      <c r="J65" s="36">
        <v>2</v>
      </c>
      <c r="K65" s="3">
        <v>43</v>
      </c>
      <c r="L65" s="69">
        <v>2</v>
      </c>
      <c r="M65" s="3">
        <v>13</v>
      </c>
      <c r="N65" s="30">
        <v>20</v>
      </c>
      <c r="O65" s="3">
        <v>6</v>
      </c>
      <c r="P65" s="3">
        <v>1</v>
      </c>
      <c r="Q65" s="43">
        <f t="shared" si="18"/>
        <v>1560</v>
      </c>
      <c r="R65" s="48">
        <f t="shared" si="15"/>
        <v>258</v>
      </c>
      <c r="S65" s="43">
        <f t="shared" si="19"/>
        <v>144</v>
      </c>
      <c r="T65" s="54">
        <f t="shared" si="16"/>
        <v>28</v>
      </c>
      <c r="U65" s="41">
        <f t="shared" si="20"/>
        <v>14620</v>
      </c>
      <c r="V65" s="23">
        <v>4827.0014803333333</v>
      </c>
      <c r="W65" s="91">
        <v>16</v>
      </c>
      <c r="X65" s="15">
        <f t="shared" si="21"/>
        <v>21453.001480333332</v>
      </c>
      <c r="Y65" s="25">
        <f t="shared" si="17"/>
        <v>498.9070111705426</v>
      </c>
      <c r="Z65" s="76">
        <f t="shared" si="22"/>
        <v>16626</v>
      </c>
    </row>
    <row r="66" spans="1:26" x14ac:dyDescent="0.25">
      <c r="A66" s="2">
        <v>61</v>
      </c>
      <c r="B66" s="36" t="s">
        <v>74</v>
      </c>
      <c r="C66" s="36">
        <v>2</v>
      </c>
      <c r="D66" s="36">
        <v>2</v>
      </c>
      <c r="E66" s="36" t="s">
        <v>7</v>
      </c>
      <c r="F66" s="36">
        <v>2</v>
      </c>
      <c r="G66" s="36">
        <v>32</v>
      </c>
      <c r="H66" s="3">
        <v>2</v>
      </c>
      <c r="I66" s="3">
        <v>1.68</v>
      </c>
      <c r="J66" s="36">
        <v>1</v>
      </c>
      <c r="K66" s="3">
        <v>12</v>
      </c>
      <c r="L66" s="69">
        <v>2</v>
      </c>
      <c r="M66" s="3">
        <v>1</v>
      </c>
      <c r="N66" s="30">
        <v>0</v>
      </c>
      <c r="O66" s="3">
        <v>1</v>
      </c>
      <c r="P66" s="3">
        <v>0</v>
      </c>
      <c r="Q66" s="43">
        <f t="shared" si="18"/>
        <v>0</v>
      </c>
      <c r="R66" s="48">
        <f t="shared" si="15"/>
        <v>72</v>
      </c>
      <c r="S66" s="43">
        <f t="shared" si="19"/>
        <v>24</v>
      </c>
      <c r="T66" s="54">
        <f t="shared" si="16"/>
        <v>0</v>
      </c>
      <c r="U66" s="41">
        <f t="shared" si="20"/>
        <v>4080</v>
      </c>
      <c r="V66" s="23">
        <v>296</v>
      </c>
      <c r="W66" s="91">
        <v>16</v>
      </c>
      <c r="X66" s="15">
        <f t="shared" si="21"/>
        <v>4488</v>
      </c>
      <c r="Y66" s="25">
        <f t="shared" si="17"/>
        <v>374</v>
      </c>
      <c r="Z66" s="76">
        <f t="shared" si="22"/>
        <v>4192</v>
      </c>
    </row>
    <row r="67" spans="1:26" x14ac:dyDescent="0.25">
      <c r="A67" s="2">
        <v>62</v>
      </c>
      <c r="B67" s="36" t="s">
        <v>75</v>
      </c>
      <c r="C67" s="36">
        <v>2</v>
      </c>
      <c r="D67" s="36">
        <v>2</v>
      </c>
      <c r="E67" s="36" t="s">
        <v>7</v>
      </c>
      <c r="F67" s="36">
        <v>2</v>
      </c>
      <c r="G67" s="36">
        <v>33</v>
      </c>
      <c r="H67" s="3">
        <v>2</v>
      </c>
      <c r="I67" s="3">
        <v>1.82</v>
      </c>
      <c r="J67" s="36">
        <v>1</v>
      </c>
      <c r="K67" s="3">
        <v>17</v>
      </c>
      <c r="L67" s="69">
        <v>2</v>
      </c>
      <c r="M67" s="3">
        <v>2</v>
      </c>
      <c r="N67" s="30">
        <v>0</v>
      </c>
      <c r="O67" s="3">
        <v>1</v>
      </c>
      <c r="P67" s="3">
        <v>0</v>
      </c>
      <c r="Q67" s="43">
        <f t="shared" si="18"/>
        <v>0</v>
      </c>
      <c r="R67" s="48">
        <f t="shared" si="15"/>
        <v>102</v>
      </c>
      <c r="S67" s="43">
        <f t="shared" si="19"/>
        <v>24</v>
      </c>
      <c r="T67" s="54">
        <f t="shared" si="16"/>
        <v>0</v>
      </c>
      <c r="U67" s="41">
        <f t="shared" si="20"/>
        <v>5780</v>
      </c>
      <c r="V67" s="23">
        <v>546</v>
      </c>
      <c r="W67" s="91">
        <v>16</v>
      </c>
      <c r="X67" s="15">
        <f t="shared" si="21"/>
        <v>6468</v>
      </c>
      <c r="Y67" s="25">
        <f t="shared" si="17"/>
        <v>380.47058823529414</v>
      </c>
      <c r="Z67" s="76">
        <f t="shared" si="22"/>
        <v>5922</v>
      </c>
    </row>
    <row r="68" spans="1:26" x14ac:dyDescent="0.25">
      <c r="A68" s="2">
        <v>63</v>
      </c>
      <c r="B68" s="36" t="s">
        <v>77</v>
      </c>
      <c r="C68" s="36">
        <v>2</v>
      </c>
      <c r="D68" s="36">
        <v>2</v>
      </c>
      <c r="E68" s="36" t="s">
        <v>7</v>
      </c>
      <c r="F68" s="36">
        <v>2</v>
      </c>
      <c r="G68" s="36">
        <v>33</v>
      </c>
      <c r="H68" s="3">
        <v>1</v>
      </c>
      <c r="I68" s="3">
        <v>2.0499999999999998</v>
      </c>
      <c r="J68" s="36">
        <v>1</v>
      </c>
      <c r="K68" s="3">
        <v>10</v>
      </c>
      <c r="L68" s="69">
        <v>2</v>
      </c>
      <c r="M68" s="3">
        <v>4</v>
      </c>
      <c r="N68" s="30">
        <v>0</v>
      </c>
      <c r="O68" s="3">
        <v>3</v>
      </c>
      <c r="P68" s="3">
        <v>0</v>
      </c>
      <c r="Q68" s="43">
        <f t="shared" si="18"/>
        <v>0</v>
      </c>
      <c r="R68" s="48">
        <f t="shared" si="15"/>
        <v>60</v>
      </c>
      <c r="S68" s="43">
        <f t="shared" si="19"/>
        <v>72</v>
      </c>
      <c r="T68" s="54">
        <f t="shared" si="16"/>
        <v>0</v>
      </c>
      <c r="U68" s="41">
        <f t="shared" si="20"/>
        <v>3400</v>
      </c>
      <c r="V68" s="23">
        <v>904.64160000000004</v>
      </c>
      <c r="W68" s="91">
        <v>16</v>
      </c>
      <c r="X68" s="15">
        <f t="shared" si="21"/>
        <v>4452.6415999999999</v>
      </c>
      <c r="Y68" s="25">
        <f t="shared" si="17"/>
        <v>445.26416</v>
      </c>
      <c r="Z68" s="76">
        <f t="shared" si="22"/>
        <v>3548</v>
      </c>
    </row>
    <row r="69" spans="1:26" x14ac:dyDescent="0.25">
      <c r="A69" s="2">
        <v>64</v>
      </c>
      <c r="B69" s="36" t="s">
        <v>78</v>
      </c>
      <c r="C69" s="36">
        <v>2</v>
      </c>
      <c r="D69" s="36">
        <v>2</v>
      </c>
      <c r="E69" s="36" t="s">
        <v>7</v>
      </c>
      <c r="F69" s="36">
        <v>2</v>
      </c>
      <c r="G69" s="36">
        <v>32</v>
      </c>
      <c r="H69" s="3">
        <v>3</v>
      </c>
      <c r="I69" s="3">
        <v>1.3</v>
      </c>
      <c r="J69" s="36">
        <v>1</v>
      </c>
      <c r="K69" s="3">
        <v>25</v>
      </c>
      <c r="L69" s="69">
        <v>2</v>
      </c>
      <c r="M69" s="3">
        <v>1</v>
      </c>
      <c r="N69" s="30">
        <v>0</v>
      </c>
      <c r="O69" s="3">
        <v>1</v>
      </c>
      <c r="P69" s="3">
        <v>0</v>
      </c>
      <c r="Q69" s="43">
        <f t="shared" si="18"/>
        <v>0</v>
      </c>
      <c r="R69" s="48">
        <f t="shared" si="15"/>
        <v>150</v>
      </c>
      <c r="S69" s="43">
        <f t="shared" si="19"/>
        <v>24</v>
      </c>
      <c r="T69" s="54">
        <f t="shared" si="16"/>
        <v>0</v>
      </c>
      <c r="U69" s="41">
        <f t="shared" si="20"/>
        <v>8500</v>
      </c>
      <c r="V69" s="23">
        <v>814</v>
      </c>
      <c r="W69" s="91">
        <v>16</v>
      </c>
      <c r="X69" s="15">
        <f t="shared" si="21"/>
        <v>9504</v>
      </c>
      <c r="Y69" s="25">
        <f t="shared" si="17"/>
        <v>380.16</v>
      </c>
      <c r="Z69" s="76">
        <f t="shared" si="22"/>
        <v>8690</v>
      </c>
    </row>
    <row r="70" spans="1:26" x14ac:dyDescent="0.25">
      <c r="A70" s="2">
        <v>65</v>
      </c>
      <c r="B70" s="36" t="s">
        <v>82</v>
      </c>
      <c r="C70" s="36">
        <v>2</v>
      </c>
      <c r="D70" s="36">
        <v>2</v>
      </c>
      <c r="E70" s="36" t="s">
        <v>7</v>
      </c>
      <c r="F70" s="36">
        <v>2</v>
      </c>
      <c r="G70" s="36">
        <v>33</v>
      </c>
      <c r="H70" s="3">
        <v>1</v>
      </c>
      <c r="I70" s="3">
        <v>2.08</v>
      </c>
      <c r="J70" s="36">
        <v>1</v>
      </c>
      <c r="K70" s="3">
        <v>16</v>
      </c>
      <c r="L70" s="69">
        <v>2</v>
      </c>
      <c r="M70" s="3">
        <v>7</v>
      </c>
      <c r="N70" s="30">
        <v>0</v>
      </c>
      <c r="O70" s="3">
        <v>8</v>
      </c>
      <c r="P70" s="3">
        <v>0</v>
      </c>
      <c r="Q70" s="43">
        <f t="shared" si="18"/>
        <v>0</v>
      </c>
      <c r="R70" s="48">
        <f t="shared" si="15"/>
        <v>96</v>
      </c>
      <c r="S70" s="43">
        <f t="shared" si="19"/>
        <v>192</v>
      </c>
      <c r="T70" s="54">
        <f t="shared" si="16"/>
        <v>0</v>
      </c>
      <c r="U70" s="41">
        <f t="shared" si="20"/>
        <v>5440</v>
      </c>
      <c r="V70" s="23">
        <v>2740</v>
      </c>
      <c r="W70" s="91">
        <v>16</v>
      </c>
      <c r="X70" s="15">
        <f t="shared" si="21"/>
        <v>8484</v>
      </c>
      <c r="Y70" s="25">
        <f t="shared" si="17"/>
        <v>530.25</v>
      </c>
      <c r="Z70" s="76">
        <f t="shared" si="22"/>
        <v>5744</v>
      </c>
    </row>
    <row r="71" spans="1:26" x14ac:dyDescent="0.25">
      <c r="A71" s="2">
        <v>66</v>
      </c>
      <c r="B71" s="36" t="s">
        <v>84</v>
      </c>
      <c r="C71" s="36">
        <v>2</v>
      </c>
      <c r="D71" s="36">
        <v>2</v>
      </c>
      <c r="E71" s="36" t="s">
        <v>7</v>
      </c>
      <c r="F71" s="36">
        <v>2</v>
      </c>
      <c r="G71" s="36">
        <v>33</v>
      </c>
      <c r="H71" s="3">
        <v>1</v>
      </c>
      <c r="I71" s="3">
        <v>2.02</v>
      </c>
      <c r="J71" s="36">
        <v>1</v>
      </c>
      <c r="K71" s="3">
        <v>10</v>
      </c>
      <c r="L71" s="69">
        <v>2</v>
      </c>
      <c r="M71" s="3">
        <v>4</v>
      </c>
      <c r="N71" s="30">
        <v>0</v>
      </c>
      <c r="O71" s="3">
        <v>2</v>
      </c>
      <c r="P71" s="3">
        <v>0</v>
      </c>
      <c r="Q71" s="43">
        <f t="shared" si="18"/>
        <v>0</v>
      </c>
      <c r="R71" s="48">
        <f t="shared" si="15"/>
        <v>60</v>
      </c>
      <c r="S71" s="43">
        <f t="shared" si="19"/>
        <v>48</v>
      </c>
      <c r="T71" s="54">
        <f t="shared" si="16"/>
        <v>0</v>
      </c>
      <c r="U71" s="41">
        <f t="shared" si="20"/>
        <v>3400</v>
      </c>
      <c r="V71" s="23">
        <v>2375.5119999999997</v>
      </c>
      <c r="W71" s="91">
        <v>16</v>
      </c>
      <c r="X71" s="15">
        <f t="shared" si="21"/>
        <v>5899.5119999999997</v>
      </c>
      <c r="Y71" s="25">
        <f t="shared" si="17"/>
        <v>589.95119999999997</v>
      </c>
      <c r="Z71" s="76">
        <f t="shared" si="22"/>
        <v>3524</v>
      </c>
    </row>
    <row r="72" spans="1:26" x14ac:dyDescent="0.25">
      <c r="A72" s="2">
        <v>67</v>
      </c>
      <c r="B72" s="36" t="s">
        <v>87</v>
      </c>
      <c r="C72" s="36">
        <v>2</v>
      </c>
      <c r="D72" s="36">
        <v>1</v>
      </c>
      <c r="E72" s="36" t="s">
        <v>6</v>
      </c>
      <c r="F72" s="36">
        <v>2</v>
      </c>
      <c r="G72" s="36">
        <v>33</v>
      </c>
      <c r="H72" s="3">
        <v>2</v>
      </c>
      <c r="I72" s="3">
        <v>1.6950000000000001</v>
      </c>
      <c r="J72" s="36">
        <v>1</v>
      </c>
      <c r="K72" s="3">
        <v>16</v>
      </c>
      <c r="L72" s="69">
        <v>2</v>
      </c>
      <c r="M72" s="3">
        <v>1</v>
      </c>
      <c r="N72" s="30">
        <v>0</v>
      </c>
      <c r="O72" s="3">
        <v>3</v>
      </c>
      <c r="P72" s="3">
        <v>0</v>
      </c>
      <c r="Q72" s="43">
        <f t="shared" si="18"/>
        <v>0</v>
      </c>
      <c r="R72" s="48">
        <f t="shared" si="15"/>
        <v>96</v>
      </c>
      <c r="S72" s="43">
        <f t="shared" si="19"/>
        <v>72</v>
      </c>
      <c r="T72" s="54">
        <f t="shared" si="16"/>
        <v>0</v>
      </c>
      <c r="U72" s="41">
        <f t="shared" si="20"/>
        <v>5440</v>
      </c>
      <c r="V72" s="23">
        <v>2110</v>
      </c>
      <c r="W72" s="91">
        <v>16</v>
      </c>
      <c r="X72" s="15">
        <f t="shared" si="21"/>
        <v>7734</v>
      </c>
      <c r="Y72" s="25">
        <f t="shared" si="17"/>
        <v>483.375</v>
      </c>
      <c r="Z72" s="76">
        <f t="shared" si="22"/>
        <v>5624</v>
      </c>
    </row>
    <row r="73" spans="1:26" x14ac:dyDescent="0.25">
      <c r="A73" s="2">
        <v>68</v>
      </c>
      <c r="B73" s="36" t="s">
        <v>88</v>
      </c>
      <c r="C73" s="36">
        <v>2</v>
      </c>
      <c r="D73" s="36">
        <v>2</v>
      </c>
      <c r="E73" s="36" t="s">
        <v>7</v>
      </c>
      <c r="F73" s="36">
        <v>2</v>
      </c>
      <c r="G73" s="36">
        <v>32</v>
      </c>
      <c r="H73" s="3">
        <v>2</v>
      </c>
      <c r="I73" s="3">
        <v>1.99</v>
      </c>
      <c r="J73" s="36">
        <v>1</v>
      </c>
      <c r="K73" s="3">
        <v>17</v>
      </c>
      <c r="L73" s="69">
        <v>2</v>
      </c>
      <c r="M73" s="3">
        <v>3</v>
      </c>
      <c r="N73" s="30">
        <v>0</v>
      </c>
      <c r="O73" s="3">
        <v>4</v>
      </c>
      <c r="P73" s="3">
        <v>0</v>
      </c>
      <c r="Q73" s="43">
        <f t="shared" si="18"/>
        <v>0</v>
      </c>
      <c r="R73" s="48">
        <f t="shared" si="15"/>
        <v>102</v>
      </c>
      <c r="S73" s="43">
        <f t="shared" si="19"/>
        <v>96</v>
      </c>
      <c r="T73" s="54">
        <f t="shared" si="16"/>
        <v>0</v>
      </c>
      <c r="U73" s="41">
        <f t="shared" si="20"/>
        <v>5780</v>
      </c>
      <c r="V73" s="23">
        <v>4608</v>
      </c>
      <c r="W73" s="91">
        <v>16</v>
      </c>
      <c r="X73" s="15">
        <f t="shared" si="21"/>
        <v>10602</v>
      </c>
      <c r="Y73" s="25">
        <f t="shared" si="17"/>
        <v>623.64705882352939</v>
      </c>
      <c r="Z73" s="76">
        <f t="shared" si="22"/>
        <v>5994</v>
      </c>
    </row>
    <row r="74" spans="1:26" x14ac:dyDescent="0.25">
      <c r="A74" s="2">
        <v>69</v>
      </c>
      <c r="B74" s="36" t="s">
        <v>96</v>
      </c>
      <c r="C74" s="36">
        <v>2</v>
      </c>
      <c r="D74" s="36">
        <v>2</v>
      </c>
      <c r="E74" s="36" t="s">
        <v>7</v>
      </c>
      <c r="F74" s="36">
        <v>2</v>
      </c>
      <c r="G74" s="36">
        <v>32</v>
      </c>
      <c r="H74" s="3">
        <v>2</v>
      </c>
      <c r="I74" s="3">
        <v>1.95</v>
      </c>
      <c r="J74" s="36">
        <v>1</v>
      </c>
      <c r="K74" s="3">
        <v>7</v>
      </c>
      <c r="L74" s="69">
        <v>2</v>
      </c>
      <c r="M74" s="3">
        <v>1</v>
      </c>
      <c r="N74" s="30">
        <v>0</v>
      </c>
      <c r="O74" s="3">
        <v>1</v>
      </c>
      <c r="P74" s="3">
        <v>0</v>
      </c>
      <c r="Q74" s="43">
        <f t="shared" si="18"/>
        <v>0</v>
      </c>
      <c r="R74" s="48">
        <f t="shared" si="15"/>
        <v>42</v>
      </c>
      <c r="S74" s="43">
        <f t="shared" si="19"/>
        <v>24</v>
      </c>
      <c r="T74" s="54">
        <f t="shared" si="16"/>
        <v>0</v>
      </c>
      <c r="U74" s="41">
        <f t="shared" si="20"/>
        <v>2380</v>
      </c>
      <c r="V74" s="23">
        <v>200</v>
      </c>
      <c r="W74" s="91">
        <v>16</v>
      </c>
      <c r="X74" s="15">
        <f t="shared" si="21"/>
        <v>2662</v>
      </c>
      <c r="Y74" s="25">
        <f t="shared" si="17"/>
        <v>380.28571428571428</v>
      </c>
      <c r="Z74" s="76">
        <f t="shared" si="22"/>
        <v>2462</v>
      </c>
    </row>
    <row r="75" spans="1:26" x14ac:dyDescent="0.25">
      <c r="A75" s="2">
        <v>70</v>
      </c>
      <c r="B75" s="16" t="s">
        <v>99</v>
      </c>
      <c r="C75" s="16">
        <v>2</v>
      </c>
      <c r="D75" s="16">
        <v>2</v>
      </c>
      <c r="E75" s="16" t="s">
        <v>7</v>
      </c>
      <c r="F75" s="16">
        <v>2</v>
      </c>
      <c r="G75" s="16">
        <v>33</v>
      </c>
      <c r="H75" s="5">
        <v>2</v>
      </c>
      <c r="I75" s="5">
        <v>1.9</v>
      </c>
      <c r="J75" s="16">
        <v>1</v>
      </c>
      <c r="K75" s="5">
        <v>17</v>
      </c>
      <c r="L75" s="70">
        <v>2</v>
      </c>
      <c r="M75" s="5">
        <v>2</v>
      </c>
      <c r="N75" s="4">
        <v>0</v>
      </c>
      <c r="O75" s="5">
        <v>2</v>
      </c>
      <c r="P75" s="5">
        <v>0</v>
      </c>
      <c r="Q75" s="121">
        <f t="shared" si="18"/>
        <v>0</v>
      </c>
      <c r="R75" s="122">
        <f t="shared" si="15"/>
        <v>102</v>
      </c>
      <c r="S75" s="121">
        <f t="shared" si="19"/>
        <v>48</v>
      </c>
      <c r="T75" s="116">
        <f t="shared" si="16"/>
        <v>0</v>
      </c>
      <c r="U75" s="42">
        <f t="shared" si="20"/>
        <v>5780</v>
      </c>
      <c r="V75" s="111">
        <v>550</v>
      </c>
      <c r="W75" s="123">
        <v>16</v>
      </c>
      <c r="X75" s="124">
        <f t="shared" si="21"/>
        <v>6496</v>
      </c>
      <c r="Y75" s="125">
        <f t="shared" si="17"/>
        <v>382.11764705882354</v>
      </c>
      <c r="Z75" s="77">
        <f t="shared" si="22"/>
        <v>5946</v>
      </c>
    </row>
    <row r="76" spans="1:26" x14ac:dyDescent="0.25">
      <c r="A76" s="2">
        <v>71</v>
      </c>
      <c r="B76" s="3" t="s">
        <v>32</v>
      </c>
      <c r="C76" s="36">
        <v>1</v>
      </c>
      <c r="D76" s="3">
        <v>2</v>
      </c>
      <c r="E76" s="34" t="s">
        <v>7</v>
      </c>
      <c r="F76" s="3">
        <v>1</v>
      </c>
      <c r="G76" s="34">
        <v>35</v>
      </c>
      <c r="H76" s="3">
        <v>2</v>
      </c>
      <c r="I76" s="3">
        <v>1.69</v>
      </c>
      <c r="J76" s="34">
        <v>2</v>
      </c>
      <c r="K76" s="3">
        <v>29</v>
      </c>
      <c r="L76" s="69">
        <v>2</v>
      </c>
      <c r="M76" s="3">
        <v>1</v>
      </c>
      <c r="N76" s="34">
        <v>0</v>
      </c>
      <c r="O76" s="3">
        <v>6</v>
      </c>
      <c r="P76" s="30">
        <v>0</v>
      </c>
      <c r="Q76" s="44">
        <f t="shared" ref="Q76:Q98" si="23">78*N76</f>
        <v>0</v>
      </c>
      <c r="R76" s="48">
        <f t="shared" ref="R76:R98" si="24">6*K76</f>
        <v>174</v>
      </c>
      <c r="S76" s="44">
        <f>24*O76</f>
        <v>144</v>
      </c>
      <c r="T76" s="54">
        <f t="shared" ref="T76:T98" si="25">P76*28</f>
        <v>0</v>
      </c>
      <c r="U76" s="41">
        <f>340*K76</f>
        <v>9860</v>
      </c>
      <c r="V76" s="23">
        <v>1381.5757115714289</v>
      </c>
      <c r="W76" s="88">
        <v>16</v>
      </c>
      <c r="X76" s="24">
        <f>SUM(Q76:W76)</f>
        <v>11575.57571157143</v>
      </c>
      <c r="Y76" s="25">
        <f t="shared" ref="Y76:Y98" si="26">X76/K76</f>
        <v>399.15778315763549</v>
      </c>
      <c r="Z76" s="75">
        <f>Q76+R76+S76+T76+U76+W76</f>
        <v>10194</v>
      </c>
    </row>
    <row r="77" spans="1:26" x14ac:dyDescent="0.25">
      <c r="A77" s="2">
        <v>72</v>
      </c>
      <c r="B77" s="3" t="s">
        <v>47</v>
      </c>
      <c r="C77" s="36">
        <v>1</v>
      </c>
      <c r="D77" s="3">
        <v>1</v>
      </c>
      <c r="E77" s="34" t="s">
        <v>6</v>
      </c>
      <c r="F77" s="3">
        <v>1</v>
      </c>
      <c r="G77" s="34">
        <v>35</v>
      </c>
      <c r="H77" s="3">
        <v>1</v>
      </c>
      <c r="I77" s="3">
        <v>2.3199999999999998</v>
      </c>
      <c r="J77" s="34">
        <v>1</v>
      </c>
      <c r="K77" s="3">
        <v>13</v>
      </c>
      <c r="L77" s="69">
        <v>2</v>
      </c>
      <c r="M77" s="3">
        <v>4</v>
      </c>
      <c r="N77" s="34">
        <v>0</v>
      </c>
      <c r="O77" s="3">
        <v>1</v>
      </c>
      <c r="P77" s="30">
        <v>0</v>
      </c>
      <c r="Q77" s="44">
        <f t="shared" si="23"/>
        <v>0</v>
      </c>
      <c r="R77" s="48">
        <f t="shared" si="24"/>
        <v>78</v>
      </c>
      <c r="S77" s="44">
        <f>24*O77</f>
        <v>24</v>
      </c>
      <c r="T77" s="54">
        <f t="shared" si="25"/>
        <v>0</v>
      </c>
      <c r="U77" s="41">
        <f>340*K77</f>
        <v>4420</v>
      </c>
      <c r="V77" s="23">
        <v>2676.1117142857138</v>
      </c>
      <c r="W77" s="88">
        <v>16</v>
      </c>
      <c r="X77" s="24">
        <f>SUM(Q77:W77)</f>
        <v>7214.1117142857138</v>
      </c>
      <c r="Y77" s="25">
        <f t="shared" si="26"/>
        <v>554.93167032967028</v>
      </c>
      <c r="Z77" s="76">
        <f>Q77+R77+S77+T77+U77+W77</f>
        <v>4538</v>
      </c>
    </row>
    <row r="78" spans="1:26" x14ac:dyDescent="0.25">
      <c r="A78" s="2">
        <v>73</v>
      </c>
      <c r="B78" s="3" t="s">
        <v>58</v>
      </c>
      <c r="C78" s="36">
        <v>2</v>
      </c>
      <c r="D78" s="3">
        <v>2</v>
      </c>
      <c r="E78" s="34" t="s">
        <v>7</v>
      </c>
      <c r="F78" s="3">
        <v>1</v>
      </c>
      <c r="G78" s="34">
        <v>34</v>
      </c>
      <c r="H78" s="3">
        <v>4</v>
      </c>
      <c r="I78" s="3">
        <v>0.81</v>
      </c>
      <c r="J78" s="34">
        <v>3</v>
      </c>
      <c r="K78" s="3">
        <v>104</v>
      </c>
      <c r="L78" s="69">
        <v>2</v>
      </c>
      <c r="M78" s="3">
        <v>20</v>
      </c>
      <c r="N78" s="34">
        <v>35</v>
      </c>
      <c r="O78" s="3">
        <v>12</v>
      </c>
      <c r="P78" s="30">
        <v>2</v>
      </c>
      <c r="Q78" s="44">
        <f>78*N78</f>
        <v>2730</v>
      </c>
      <c r="R78" s="48">
        <f t="shared" si="24"/>
        <v>624</v>
      </c>
      <c r="S78" s="44">
        <f t="shared" ref="S78:S98" si="27">24*O78</f>
        <v>288</v>
      </c>
      <c r="T78" s="54">
        <v>28</v>
      </c>
      <c r="U78" s="41">
        <f t="shared" ref="U78:U98" si="28">340*K78</f>
        <v>35360</v>
      </c>
      <c r="V78" s="23">
        <v>8536.2602522276247</v>
      </c>
      <c r="W78" s="88">
        <v>16</v>
      </c>
      <c r="X78" s="24">
        <f t="shared" ref="X78:X98" si="29">SUM(Q78:W78)</f>
        <v>47582.260252227628</v>
      </c>
      <c r="Y78" s="25">
        <f t="shared" si="26"/>
        <v>457.52173319449645</v>
      </c>
      <c r="Z78" s="76">
        <f t="shared" ref="Z78:Z98" si="30">Q78+R78+S78+T78+U78+W78</f>
        <v>39046</v>
      </c>
    </row>
    <row r="79" spans="1:26" x14ac:dyDescent="0.25">
      <c r="A79" s="2">
        <v>74</v>
      </c>
      <c r="B79" s="3" t="s">
        <v>67</v>
      </c>
      <c r="C79" s="36">
        <v>2</v>
      </c>
      <c r="D79" s="3">
        <v>1</v>
      </c>
      <c r="E79" s="34" t="s">
        <v>6</v>
      </c>
      <c r="F79" s="3">
        <v>1</v>
      </c>
      <c r="G79" s="34">
        <v>34</v>
      </c>
      <c r="H79" s="3">
        <v>1</v>
      </c>
      <c r="I79" s="3">
        <v>2.15</v>
      </c>
      <c r="J79" s="34">
        <v>1</v>
      </c>
      <c r="K79" s="3">
        <v>9</v>
      </c>
      <c r="L79" s="69">
        <v>1</v>
      </c>
      <c r="M79" s="3">
        <v>0</v>
      </c>
      <c r="N79" s="34">
        <v>0</v>
      </c>
      <c r="O79" s="3">
        <v>6</v>
      </c>
      <c r="P79" s="30">
        <v>0</v>
      </c>
      <c r="Q79" s="44">
        <f t="shared" si="23"/>
        <v>0</v>
      </c>
      <c r="R79" s="48">
        <f t="shared" si="24"/>
        <v>54</v>
      </c>
      <c r="S79" s="44">
        <f t="shared" si="27"/>
        <v>144</v>
      </c>
      <c r="T79" s="54">
        <f t="shared" si="25"/>
        <v>0</v>
      </c>
      <c r="U79" s="41">
        <f t="shared" si="28"/>
        <v>3060</v>
      </c>
      <c r="V79" s="23">
        <v>680.70740000000001</v>
      </c>
      <c r="W79" s="88">
        <v>16</v>
      </c>
      <c r="X79" s="24">
        <f t="shared" si="29"/>
        <v>3954.7074000000002</v>
      </c>
      <c r="Y79" s="25">
        <f t="shared" si="26"/>
        <v>439.41193333333337</v>
      </c>
      <c r="Z79" s="76">
        <f t="shared" si="30"/>
        <v>3274</v>
      </c>
    </row>
    <row r="80" spans="1:26" x14ac:dyDescent="0.25">
      <c r="A80" s="2">
        <v>75</v>
      </c>
      <c r="B80" s="3" t="s">
        <v>139</v>
      </c>
      <c r="C80" s="36">
        <v>2</v>
      </c>
      <c r="D80" s="3">
        <v>1</v>
      </c>
      <c r="E80" s="34" t="s">
        <v>6</v>
      </c>
      <c r="F80" s="3">
        <v>1</v>
      </c>
      <c r="G80" s="34">
        <v>36</v>
      </c>
      <c r="H80" s="3">
        <v>1</v>
      </c>
      <c r="I80" s="3">
        <v>2.63</v>
      </c>
      <c r="J80" s="34">
        <v>1</v>
      </c>
      <c r="K80" s="3">
        <v>2</v>
      </c>
      <c r="L80" s="69">
        <v>1</v>
      </c>
      <c r="M80" s="3">
        <v>0</v>
      </c>
      <c r="N80" s="34">
        <v>0</v>
      </c>
      <c r="O80" s="3">
        <v>1</v>
      </c>
      <c r="P80" s="30">
        <v>0</v>
      </c>
      <c r="Q80" s="44">
        <f t="shared" si="23"/>
        <v>0</v>
      </c>
      <c r="R80" s="48">
        <f t="shared" si="24"/>
        <v>12</v>
      </c>
      <c r="S80" s="44">
        <f t="shared" si="27"/>
        <v>24</v>
      </c>
      <c r="T80" s="54">
        <f t="shared" si="25"/>
        <v>0</v>
      </c>
      <c r="U80" s="41">
        <f t="shared" si="28"/>
        <v>680</v>
      </c>
      <c r="V80" s="23">
        <v>103.578</v>
      </c>
      <c r="W80" s="88">
        <v>16</v>
      </c>
      <c r="X80" s="24">
        <f t="shared" si="29"/>
        <v>835.57799999999997</v>
      </c>
      <c r="Y80" s="25">
        <f t="shared" si="26"/>
        <v>417.78899999999999</v>
      </c>
      <c r="Z80" s="76">
        <f t="shared" si="30"/>
        <v>732</v>
      </c>
    </row>
    <row r="81" spans="1:26" x14ac:dyDescent="0.25">
      <c r="A81" s="2">
        <v>76</v>
      </c>
      <c r="B81" s="3" t="s">
        <v>68</v>
      </c>
      <c r="C81" s="36">
        <v>2</v>
      </c>
      <c r="D81" s="3">
        <v>1</v>
      </c>
      <c r="E81" s="34" t="s">
        <v>6</v>
      </c>
      <c r="F81" s="3">
        <v>1</v>
      </c>
      <c r="G81" s="34">
        <v>34</v>
      </c>
      <c r="H81" s="3">
        <v>1</v>
      </c>
      <c r="I81" s="3">
        <v>2.4900000000000002</v>
      </c>
      <c r="J81" s="34">
        <v>1</v>
      </c>
      <c r="K81" s="3">
        <v>16</v>
      </c>
      <c r="L81" s="69">
        <v>2</v>
      </c>
      <c r="M81" s="3">
        <v>5</v>
      </c>
      <c r="N81" s="34">
        <v>0</v>
      </c>
      <c r="O81" s="3">
        <v>3</v>
      </c>
      <c r="P81" s="30">
        <v>0</v>
      </c>
      <c r="Q81" s="44">
        <f t="shared" si="23"/>
        <v>0</v>
      </c>
      <c r="R81" s="48">
        <f t="shared" si="24"/>
        <v>96</v>
      </c>
      <c r="S81" s="44">
        <f t="shared" si="27"/>
        <v>72</v>
      </c>
      <c r="T81" s="54">
        <f t="shared" si="25"/>
        <v>0</v>
      </c>
      <c r="U81" s="41">
        <f t="shared" si="28"/>
        <v>5440</v>
      </c>
      <c r="V81" s="23">
        <v>768.63622857142866</v>
      </c>
      <c r="W81" s="88">
        <v>16</v>
      </c>
      <c r="X81" s="24">
        <f t="shared" si="29"/>
        <v>6392.6362285714285</v>
      </c>
      <c r="Y81" s="25">
        <f t="shared" si="26"/>
        <v>399.53976428571428</v>
      </c>
      <c r="Z81" s="76">
        <f t="shared" si="30"/>
        <v>5624</v>
      </c>
    </row>
    <row r="82" spans="1:26" x14ac:dyDescent="0.25">
      <c r="A82" s="2">
        <v>77</v>
      </c>
      <c r="B82" s="3" t="s">
        <v>70</v>
      </c>
      <c r="C82" s="36">
        <v>2</v>
      </c>
      <c r="D82" s="3">
        <v>2</v>
      </c>
      <c r="E82" s="34" t="s">
        <v>7</v>
      </c>
      <c r="F82" s="3">
        <v>1</v>
      </c>
      <c r="G82" s="34">
        <v>34</v>
      </c>
      <c r="H82" s="3">
        <v>1</v>
      </c>
      <c r="I82" s="3">
        <v>2.25</v>
      </c>
      <c r="J82" s="34">
        <v>1</v>
      </c>
      <c r="K82" s="3">
        <v>8</v>
      </c>
      <c r="L82" s="69">
        <v>2</v>
      </c>
      <c r="M82" s="3">
        <v>1</v>
      </c>
      <c r="N82" s="34">
        <v>0</v>
      </c>
      <c r="O82" s="3">
        <v>1</v>
      </c>
      <c r="P82" s="30">
        <v>0</v>
      </c>
      <c r="Q82" s="44">
        <f t="shared" si="23"/>
        <v>0</v>
      </c>
      <c r="R82" s="48">
        <f t="shared" si="24"/>
        <v>48</v>
      </c>
      <c r="S82" s="44">
        <f t="shared" si="27"/>
        <v>24</v>
      </c>
      <c r="T82" s="54">
        <f t="shared" si="25"/>
        <v>0</v>
      </c>
      <c r="U82" s="41">
        <f t="shared" si="28"/>
        <v>2720</v>
      </c>
      <c r="V82" s="23">
        <v>390</v>
      </c>
      <c r="W82" s="88">
        <v>16</v>
      </c>
      <c r="X82" s="24">
        <f t="shared" si="29"/>
        <v>3198</v>
      </c>
      <c r="Y82" s="25">
        <f t="shared" si="26"/>
        <v>399.75</v>
      </c>
      <c r="Z82" s="76">
        <f t="shared" si="30"/>
        <v>2808</v>
      </c>
    </row>
    <row r="83" spans="1:26" x14ac:dyDescent="0.25">
      <c r="A83" s="2">
        <v>78</v>
      </c>
      <c r="B83" s="3" t="s">
        <v>71</v>
      </c>
      <c r="C83" s="36">
        <v>2</v>
      </c>
      <c r="D83" s="3">
        <v>2</v>
      </c>
      <c r="E83" s="34" t="s">
        <v>7</v>
      </c>
      <c r="F83" s="3">
        <v>1</v>
      </c>
      <c r="G83" s="34">
        <v>36</v>
      </c>
      <c r="H83" s="3">
        <v>1</v>
      </c>
      <c r="I83" s="3">
        <v>2.5499999999999998</v>
      </c>
      <c r="J83" s="34">
        <v>2</v>
      </c>
      <c r="K83" s="3">
        <v>36</v>
      </c>
      <c r="L83" s="69">
        <v>1</v>
      </c>
      <c r="M83" s="3">
        <v>0</v>
      </c>
      <c r="N83" s="34">
        <v>0</v>
      </c>
      <c r="O83" s="3">
        <v>5</v>
      </c>
      <c r="P83" s="30">
        <v>0</v>
      </c>
      <c r="Q83" s="44">
        <f t="shared" si="23"/>
        <v>0</v>
      </c>
      <c r="R83" s="48">
        <f t="shared" si="24"/>
        <v>216</v>
      </c>
      <c r="S83" s="44">
        <f t="shared" si="27"/>
        <v>120</v>
      </c>
      <c r="T83" s="54">
        <f t="shared" si="25"/>
        <v>0</v>
      </c>
      <c r="U83" s="41">
        <f t="shared" si="28"/>
        <v>12240</v>
      </c>
      <c r="V83" s="23">
        <v>1600.6261199999999</v>
      </c>
      <c r="W83" s="88">
        <v>16</v>
      </c>
      <c r="X83" s="24">
        <f t="shared" si="29"/>
        <v>14192.626120000001</v>
      </c>
      <c r="Y83" s="25">
        <f t="shared" si="26"/>
        <v>394.23961444444444</v>
      </c>
      <c r="Z83" s="76">
        <f t="shared" si="30"/>
        <v>12592</v>
      </c>
    </row>
    <row r="84" spans="1:26" x14ac:dyDescent="0.25">
      <c r="A84" s="2">
        <v>79</v>
      </c>
      <c r="B84" s="3" t="s">
        <v>73</v>
      </c>
      <c r="C84" s="36">
        <v>2</v>
      </c>
      <c r="D84" s="3">
        <v>1</v>
      </c>
      <c r="E84" s="34" t="s">
        <v>6</v>
      </c>
      <c r="F84" s="3">
        <v>1</v>
      </c>
      <c r="G84" s="34">
        <v>34</v>
      </c>
      <c r="H84" s="3">
        <v>2</v>
      </c>
      <c r="I84" s="3">
        <v>1.85</v>
      </c>
      <c r="J84" s="34">
        <v>1</v>
      </c>
      <c r="K84" s="3">
        <v>18</v>
      </c>
      <c r="L84" s="69">
        <v>2</v>
      </c>
      <c r="M84" s="3">
        <v>8</v>
      </c>
      <c r="N84" s="34">
        <v>8</v>
      </c>
      <c r="O84" s="3">
        <v>16</v>
      </c>
      <c r="P84" s="30">
        <v>0</v>
      </c>
      <c r="Q84" s="44">
        <f t="shared" si="23"/>
        <v>624</v>
      </c>
      <c r="R84" s="48">
        <f t="shared" si="24"/>
        <v>108</v>
      </c>
      <c r="S84" s="44">
        <f t="shared" si="27"/>
        <v>384</v>
      </c>
      <c r="T84" s="54">
        <f t="shared" si="25"/>
        <v>0</v>
      </c>
      <c r="U84" s="41">
        <f t="shared" si="28"/>
        <v>6120</v>
      </c>
      <c r="V84" s="23">
        <v>9546.7503399999987</v>
      </c>
      <c r="W84" s="88">
        <v>16</v>
      </c>
      <c r="X84" s="24">
        <f t="shared" si="29"/>
        <v>16798.750339999999</v>
      </c>
      <c r="Y84" s="25">
        <f t="shared" si="26"/>
        <v>933.26390777777772</v>
      </c>
      <c r="Z84" s="76">
        <f t="shared" si="30"/>
        <v>7252</v>
      </c>
    </row>
    <row r="85" spans="1:26" x14ac:dyDescent="0.25">
      <c r="A85" s="2">
        <v>80</v>
      </c>
      <c r="B85" s="3" t="s">
        <v>79</v>
      </c>
      <c r="C85" s="36">
        <v>2</v>
      </c>
      <c r="D85" s="3">
        <v>1</v>
      </c>
      <c r="E85" s="34" t="s">
        <v>6</v>
      </c>
      <c r="F85" s="3">
        <v>1</v>
      </c>
      <c r="G85" s="34">
        <v>34</v>
      </c>
      <c r="H85" s="3">
        <v>1</v>
      </c>
      <c r="I85" s="3">
        <v>2.7</v>
      </c>
      <c r="J85" s="34">
        <v>1</v>
      </c>
      <c r="K85" s="3">
        <v>11</v>
      </c>
      <c r="L85" s="69">
        <v>2</v>
      </c>
      <c r="M85" s="3">
        <v>7</v>
      </c>
      <c r="N85" s="34">
        <v>0</v>
      </c>
      <c r="O85" s="3">
        <v>3</v>
      </c>
      <c r="P85" s="30">
        <v>0</v>
      </c>
      <c r="Q85" s="44">
        <f t="shared" si="23"/>
        <v>0</v>
      </c>
      <c r="R85" s="48">
        <f t="shared" si="24"/>
        <v>66</v>
      </c>
      <c r="S85" s="44">
        <f t="shared" si="27"/>
        <v>72</v>
      </c>
      <c r="T85" s="54">
        <f t="shared" si="25"/>
        <v>0</v>
      </c>
      <c r="U85" s="41">
        <f t="shared" si="28"/>
        <v>3740</v>
      </c>
      <c r="V85" s="23">
        <v>2489</v>
      </c>
      <c r="W85" s="88">
        <v>16</v>
      </c>
      <c r="X85" s="24">
        <f t="shared" si="29"/>
        <v>6383</v>
      </c>
      <c r="Y85" s="25">
        <f t="shared" si="26"/>
        <v>580.27272727272725</v>
      </c>
      <c r="Z85" s="76">
        <f t="shared" si="30"/>
        <v>3894</v>
      </c>
    </row>
    <row r="86" spans="1:26" x14ac:dyDescent="0.25">
      <c r="A86" s="2">
        <v>81</v>
      </c>
      <c r="B86" s="3" t="s">
        <v>80</v>
      </c>
      <c r="C86" s="36">
        <v>2</v>
      </c>
      <c r="D86" s="3">
        <v>2</v>
      </c>
      <c r="E86" s="34" t="s">
        <v>7</v>
      </c>
      <c r="F86" s="3">
        <v>1</v>
      </c>
      <c r="G86" s="34">
        <v>36</v>
      </c>
      <c r="H86" s="3">
        <v>1</v>
      </c>
      <c r="I86" s="3">
        <v>2.69</v>
      </c>
      <c r="J86" s="34">
        <v>1</v>
      </c>
      <c r="K86" s="3">
        <v>27</v>
      </c>
      <c r="L86" s="69">
        <v>2</v>
      </c>
      <c r="M86" s="3">
        <v>17</v>
      </c>
      <c r="N86" s="34">
        <v>5</v>
      </c>
      <c r="O86" s="3">
        <v>9</v>
      </c>
      <c r="P86" s="30">
        <v>2</v>
      </c>
      <c r="Q86" s="44">
        <f t="shared" si="23"/>
        <v>390</v>
      </c>
      <c r="R86" s="48">
        <f t="shared" si="24"/>
        <v>162</v>
      </c>
      <c r="S86" s="44">
        <f t="shared" si="27"/>
        <v>216</v>
      </c>
      <c r="T86" s="54">
        <v>28</v>
      </c>
      <c r="U86" s="41">
        <f t="shared" si="28"/>
        <v>9180</v>
      </c>
      <c r="V86" s="23">
        <v>5973.9555199999995</v>
      </c>
      <c r="W86" s="88">
        <v>16</v>
      </c>
      <c r="X86" s="24">
        <f t="shared" si="29"/>
        <v>15965.95552</v>
      </c>
      <c r="Y86" s="25">
        <f t="shared" si="26"/>
        <v>591.33168592592585</v>
      </c>
      <c r="Z86" s="76">
        <f t="shared" si="30"/>
        <v>9992</v>
      </c>
    </row>
    <row r="87" spans="1:26" x14ac:dyDescent="0.25">
      <c r="A87" s="2">
        <v>82</v>
      </c>
      <c r="B87" s="3" t="s">
        <v>81</v>
      </c>
      <c r="C87" s="36">
        <v>2</v>
      </c>
      <c r="D87" s="3">
        <v>2</v>
      </c>
      <c r="E87" s="34" t="s">
        <v>7</v>
      </c>
      <c r="F87" s="3">
        <v>1</v>
      </c>
      <c r="G87" s="34">
        <v>34</v>
      </c>
      <c r="H87" s="3">
        <v>1</v>
      </c>
      <c r="I87" s="3">
        <v>2.35</v>
      </c>
      <c r="J87" s="34">
        <v>2</v>
      </c>
      <c r="K87" s="3">
        <v>35</v>
      </c>
      <c r="L87" s="69">
        <v>1</v>
      </c>
      <c r="M87" s="3">
        <v>0</v>
      </c>
      <c r="N87" s="34">
        <v>0</v>
      </c>
      <c r="O87" s="3">
        <v>2</v>
      </c>
      <c r="P87" s="30">
        <v>0</v>
      </c>
      <c r="Q87" s="44">
        <f t="shared" si="23"/>
        <v>0</v>
      </c>
      <c r="R87" s="48">
        <f t="shared" si="24"/>
        <v>210</v>
      </c>
      <c r="S87" s="44">
        <f t="shared" si="27"/>
        <v>48</v>
      </c>
      <c r="T87" s="54">
        <f t="shared" si="25"/>
        <v>0</v>
      </c>
      <c r="U87" s="41">
        <f t="shared" si="28"/>
        <v>11900</v>
      </c>
      <c r="V87" s="23">
        <v>252</v>
      </c>
      <c r="W87" s="88">
        <v>16</v>
      </c>
      <c r="X87" s="24">
        <f t="shared" si="29"/>
        <v>12426</v>
      </c>
      <c r="Y87" s="25">
        <f t="shared" si="26"/>
        <v>355.02857142857141</v>
      </c>
      <c r="Z87" s="76">
        <f t="shared" si="30"/>
        <v>12174</v>
      </c>
    </row>
    <row r="88" spans="1:26" x14ac:dyDescent="0.25">
      <c r="A88" s="2">
        <v>83</v>
      </c>
      <c r="B88" s="3" t="s">
        <v>85</v>
      </c>
      <c r="C88" s="36">
        <v>2</v>
      </c>
      <c r="D88" s="3">
        <v>1</v>
      </c>
      <c r="E88" s="34" t="s">
        <v>6</v>
      </c>
      <c r="F88" s="3">
        <v>1</v>
      </c>
      <c r="G88" s="34">
        <v>34</v>
      </c>
      <c r="H88" s="3">
        <v>1</v>
      </c>
      <c r="I88" s="3">
        <v>2.36</v>
      </c>
      <c r="J88" s="34">
        <v>1</v>
      </c>
      <c r="K88" s="3">
        <v>5</v>
      </c>
      <c r="L88" s="69">
        <v>2</v>
      </c>
      <c r="M88" s="3">
        <v>1</v>
      </c>
      <c r="N88" s="34">
        <v>0</v>
      </c>
      <c r="O88" s="3">
        <v>1</v>
      </c>
      <c r="P88" s="30">
        <v>0</v>
      </c>
      <c r="Q88" s="44">
        <f t="shared" si="23"/>
        <v>0</v>
      </c>
      <c r="R88" s="48">
        <f t="shared" si="24"/>
        <v>30</v>
      </c>
      <c r="S88" s="44">
        <f t="shared" si="27"/>
        <v>24</v>
      </c>
      <c r="T88" s="54">
        <f t="shared" si="25"/>
        <v>0</v>
      </c>
      <c r="U88" s="41">
        <f t="shared" si="28"/>
        <v>1700</v>
      </c>
      <c r="V88" s="23">
        <v>160</v>
      </c>
      <c r="W88" s="88">
        <v>16</v>
      </c>
      <c r="X88" s="24">
        <f t="shared" si="29"/>
        <v>1930</v>
      </c>
      <c r="Y88" s="25">
        <f t="shared" si="26"/>
        <v>386</v>
      </c>
      <c r="Z88" s="76">
        <f t="shared" si="30"/>
        <v>1770</v>
      </c>
    </row>
    <row r="89" spans="1:26" x14ac:dyDescent="0.25">
      <c r="A89" s="2">
        <v>84</v>
      </c>
      <c r="B89" s="3" t="s">
        <v>89</v>
      </c>
      <c r="C89" s="36">
        <v>2</v>
      </c>
      <c r="D89" s="3">
        <v>1</v>
      </c>
      <c r="E89" s="34" t="s">
        <v>6</v>
      </c>
      <c r="F89" s="3">
        <v>1</v>
      </c>
      <c r="G89" s="34">
        <v>34</v>
      </c>
      <c r="H89" s="3">
        <v>1</v>
      </c>
      <c r="I89" s="3">
        <v>2.1</v>
      </c>
      <c r="J89" s="34">
        <v>1</v>
      </c>
      <c r="K89" s="3">
        <v>6</v>
      </c>
      <c r="L89" s="69">
        <v>2</v>
      </c>
      <c r="M89" s="3">
        <v>2</v>
      </c>
      <c r="N89" s="34">
        <v>0</v>
      </c>
      <c r="O89" s="3">
        <v>2</v>
      </c>
      <c r="P89" s="30">
        <v>0</v>
      </c>
      <c r="Q89" s="44">
        <f t="shared" si="23"/>
        <v>0</v>
      </c>
      <c r="R89" s="48">
        <f t="shared" si="24"/>
        <v>36</v>
      </c>
      <c r="S89" s="44">
        <f t="shared" si="27"/>
        <v>48</v>
      </c>
      <c r="T89" s="54">
        <f t="shared" si="25"/>
        <v>0</v>
      </c>
      <c r="U89" s="41">
        <f t="shared" si="28"/>
        <v>2040</v>
      </c>
      <c r="V89" s="23">
        <v>274</v>
      </c>
      <c r="W89" s="88">
        <v>16</v>
      </c>
      <c r="X89" s="24">
        <f t="shared" si="29"/>
        <v>2414</v>
      </c>
      <c r="Y89" s="25">
        <f t="shared" si="26"/>
        <v>402.33333333333331</v>
      </c>
      <c r="Z89" s="76">
        <f t="shared" si="30"/>
        <v>2140</v>
      </c>
    </row>
    <row r="90" spans="1:26" x14ac:dyDescent="0.25">
      <c r="A90" s="2">
        <v>85</v>
      </c>
      <c r="B90" s="3" t="s">
        <v>90</v>
      </c>
      <c r="C90" s="36">
        <v>2</v>
      </c>
      <c r="D90" s="3">
        <v>1</v>
      </c>
      <c r="E90" s="34" t="s">
        <v>6</v>
      </c>
      <c r="F90" s="3">
        <v>1</v>
      </c>
      <c r="G90" s="34">
        <v>34</v>
      </c>
      <c r="H90" s="3">
        <v>2</v>
      </c>
      <c r="I90" s="3">
        <v>1.8</v>
      </c>
      <c r="J90" s="34">
        <v>1</v>
      </c>
      <c r="K90" s="3">
        <v>7</v>
      </c>
      <c r="L90" s="69">
        <v>2</v>
      </c>
      <c r="M90" s="3">
        <v>1</v>
      </c>
      <c r="N90" s="34">
        <v>0</v>
      </c>
      <c r="O90" s="3">
        <v>1</v>
      </c>
      <c r="P90" s="30">
        <v>0</v>
      </c>
      <c r="Q90" s="44">
        <f t="shared" si="23"/>
        <v>0</v>
      </c>
      <c r="R90" s="48">
        <f t="shared" si="24"/>
        <v>42</v>
      </c>
      <c r="S90" s="44">
        <f t="shared" si="27"/>
        <v>24</v>
      </c>
      <c r="T90" s="54">
        <f t="shared" si="25"/>
        <v>0</v>
      </c>
      <c r="U90" s="41">
        <f t="shared" si="28"/>
        <v>2380</v>
      </c>
      <c r="V90" s="23">
        <v>321</v>
      </c>
      <c r="W90" s="88">
        <v>16</v>
      </c>
      <c r="X90" s="24">
        <f t="shared" si="29"/>
        <v>2783</v>
      </c>
      <c r="Y90" s="25">
        <f t="shared" si="26"/>
        <v>397.57142857142856</v>
      </c>
      <c r="Z90" s="76">
        <f t="shared" si="30"/>
        <v>2462</v>
      </c>
    </row>
    <row r="91" spans="1:26" x14ac:dyDescent="0.25">
      <c r="A91" s="2">
        <v>86</v>
      </c>
      <c r="B91" s="3" t="s">
        <v>91</v>
      </c>
      <c r="C91" s="36">
        <v>2</v>
      </c>
      <c r="D91" s="3">
        <v>2</v>
      </c>
      <c r="E91" s="34" t="s">
        <v>7</v>
      </c>
      <c r="F91" s="3">
        <v>1</v>
      </c>
      <c r="G91" s="34">
        <v>34</v>
      </c>
      <c r="H91" s="3">
        <v>1</v>
      </c>
      <c r="I91" s="3">
        <v>2</v>
      </c>
      <c r="J91" s="34">
        <v>1</v>
      </c>
      <c r="K91" s="3">
        <v>16</v>
      </c>
      <c r="L91" s="69">
        <v>2</v>
      </c>
      <c r="M91" s="3">
        <v>7</v>
      </c>
      <c r="N91" s="34">
        <v>0</v>
      </c>
      <c r="O91" s="3">
        <v>2</v>
      </c>
      <c r="P91" s="30">
        <v>0</v>
      </c>
      <c r="Q91" s="44">
        <f t="shared" si="23"/>
        <v>0</v>
      </c>
      <c r="R91" s="48">
        <f t="shared" si="24"/>
        <v>96</v>
      </c>
      <c r="S91" s="44">
        <f t="shared" si="27"/>
        <v>48</v>
      </c>
      <c r="T91" s="54">
        <f t="shared" si="25"/>
        <v>0</v>
      </c>
      <c r="U91" s="41">
        <f t="shared" si="28"/>
        <v>5440</v>
      </c>
      <c r="V91" s="23">
        <v>719.94</v>
      </c>
      <c r="W91" s="88">
        <v>16</v>
      </c>
      <c r="X91" s="24">
        <f t="shared" si="29"/>
        <v>6319.9400000000005</v>
      </c>
      <c r="Y91" s="25">
        <f t="shared" si="26"/>
        <v>394.99625000000003</v>
      </c>
      <c r="Z91" s="76">
        <f t="shared" si="30"/>
        <v>5600</v>
      </c>
    </row>
    <row r="92" spans="1:26" x14ac:dyDescent="0.25">
      <c r="A92" s="2">
        <v>87</v>
      </c>
      <c r="B92" s="3" t="s">
        <v>92</v>
      </c>
      <c r="C92" s="36">
        <v>2</v>
      </c>
      <c r="D92" s="3">
        <v>2</v>
      </c>
      <c r="E92" s="34" t="s">
        <v>7</v>
      </c>
      <c r="F92" s="3">
        <v>1</v>
      </c>
      <c r="G92" s="34">
        <v>34</v>
      </c>
      <c r="H92" s="3">
        <v>2</v>
      </c>
      <c r="I92" s="3">
        <v>1.62</v>
      </c>
      <c r="J92" s="34">
        <v>1</v>
      </c>
      <c r="K92" s="3">
        <v>15</v>
      </c>
      <c r="L92" s="69">
        <v>2</v>
      </c>
      <c r="M92" s="3">
        <v>1</v>
      </c>
      <c r="N92" s="34">
        <v>0</v>
      </c>
      <c r="O92" s="3">
        <v>1</v>
      </c>
      <c r="P92" s="30">
        <v>0</v>
      </c>
      <c r="Q92" s="44">
        <f t="shared" si="23"/>
        <v>0</v>
      </c>
      <c r="R92" s="48">
        <f t="shared" si="24"/>
        <v>90</v>
      </c>
      <c r="S92" s="44">
        <f t="shared" si="27"/>
        <v>24</v>
      </c>
      <c r="T92" s="54">
        <f t="shared" si="25"/>
        <v>0</v>
      </c>
      <c r="U92" s="41">
        <f t="shared" si="28"/>
        <v>5100</v>
      </c>
      <c r="V92" s="23">
        <v>450</v>
      </c>
      <c r="W92" s="88">
        <v>16</v>
      </c>
      <c r="X92" s="24">
        <f t="shared" si="29"/>
        <v>5680</v>
      </c>
      <c r="Y92" s="25">
        <f t="shared" si="26"/>
        <v>378.66666666666669</v>
      </c>
      <c r="Z92" s="76">
        <f t="shared" si="30"/>
        <v>5230</v>
      </c>
    </row>
    <row r="93" spans="1:26" x14ac:dyDescent="0.25">
      <c r="A93" s="2">
        <v>88</v>
      </c>
      <c r="B93" s="3" t="s">
        <v>94</v>
      </c>
      <c r="C93" s="36">
        <v>2</v>
      </c>
      <c r="D93" s="3">
        <v>2</v>
      </c>
      <c r="E93" s="34" t="s">
        <v>7</v>
      </c>
      <c r="F93" s="3">
        <v>1</v>
      </c>
      <c r="G93" s="34">
        <v>34</v>
      </c>
      <c r="H93" s="3">
        <v>1</v>
      </c>
      <c r="I93" s="3">
        <v>2.08</v>
      </c>
      <c r="J93" s="34">
        <v>1</v>
      </c>
      <c r="K93" s="3">
        <v>6</v>
      </c>
      <c r="L93" s="69">
        <v>2</v>
      </c>
      <c r="M93" s="3">
        <v>1</v>
      </c>
      <c r="N93" s="34">
        <v>0</v>
      </c>
      <c r="O93" s="3">
        <v>2</v>
      </c>
      <c r="P93" s="30">
        <v>0</v>
      </c>
      <c r="Q93" s="44">
        <f t="shared" si="23"/>
        <v>0</v>
      </c>
      <c r="R93" s="48">
        <f t="shared" si="24"/>
        <v>36</v>
      </c>
      <c r="S93" s="44">
        <f t="shared" si="27"/>
        <v>48</v>
      </c>
      <c r="T93" s="54">
        <f t="shared" si="25"/>
        <v>0</v>
      </c>
      <c r="U93" s="41">
        <f t="shared" si="28"/>
        <v>2040</v>
      </c>
      <c r="V93" s="23">
        <v>311</v>
      </c>
      <c r="W93" s="88">
        <v>16</v>
      </c>
      <c r="X93" s="24">
        <f t="shared" si="29"/>
        <v>2451</v>
      </c>
      <c r="Y93" s="25">
        <f t="shared" si="26"/>
        <v>408.5</v>
      </c>
      <c r="Z93" s="76">
        <f t="shared" si="30"/>
        <v>2140</v>
      </c>
    </row>
    <row r="94" spans="1:26" x14ac:dyDescent="0.25">
      <c r="A94" s="2">
        <v>89</v>
      </c>
      <c r="B94" s="3" t="s">
        <v>98</v>
      </c>
      <c r="C94" s="36">
        <v>2</v>
      </c>
      <c r="D94" s="3">
        <v>1</v>
      </c>
      <c r="E94" s="34" t="s">
        <v>6</v>
      </c>
      <c r="F94" s="3">
        <v>1</v>
      </c>
      <c r="G94" s="34">
        <v>34</v>
      </c>
      <c r="H94" s="3">
        <v>1</v>
      </c>
      <c r="I94" s="3">
        <v>2.25</v>
      </c>
      <c r="J94" s="34">
        <v>1</v>
      </c>
      <c r="K94" s="3">
        <v>4</v>
      </c>
      <c r="L94" s="69">
        <v>2</v>
      </c>
      <c r="M94" s="3">
        <v>2</v>
      </c>
      <c r="N94" s="34">
        <v>0</v>
      </c>
      <c r="O94" s="3">
        <v>1</v>
      </c>
      <c r="P94" s="30">
        <v>0</v>
      </c>
      <c r="Q94" s="44">
        <f t="shared" si="23"/>
        <v>0</v>
      </c>
      <c r="R94" s="48">
        <f t="shared" si="24"/>
        <v>24</v>
      </c>
      <c r="S94" s="44">
        <f t="shared" si="27"/>
        <v>24</v>
      </c>
      <c r="T94" s="54">
        <f t="shared" si="25"/>
        <v>0</v>
      </c>
      <c r="U94" s="41">
        <f t="shared" si="28"/>
        <v>1360</v>
      </c>
      <c r="V94" s="23">
        <v>214</v>
      </c>
      <c r="W94" s="88">
        <v>16</v>
      </c>
      <c r="X94" s="24">
        <f t="shared" si="29"/>
        <v>1638</v>
      </c>
      <c r="Y94" s="25">
        <f t="shared" si="26"/>
        <v>409.5</v>
      </c>
      <c r="Z94" s="76">
        <f t="shared" si="30"/>
        <v>1424</v>
      </c>
    </row>
    <row r="95" spans="1:26" x14ac:dyDescent="0.25">
      <c r="A95" s="2">
        <v>90</v>
      </c>
      <c r="B95" s="3" t="s">
        <v>104</v>
      </c>
      <c r="C95" s="36">
        <v>2</v>
      </c>
      <c r="D95" s="3">
        <v>1</v>
      </c>
      <c r="E95" s="34" t="s">
        <v>6</v>
      </c>
      <c r="F95" s="3">
        <v>1</v>
      </c>
      <c r="G95" s="34">
        <v>34</v>
      </c>
      <c r="H95" s="3">
        <v>1</v>
      </c>
      <c r="I95" s="3">
        <v>2.14</v>
      </c>
      <c r="J95" s="34">
        <v>1</v>
      </c>
      <c r="K95" s="3">
        <v>6</v>
      </c>
      <c r="L95" s="69">
        <v>2</v>
      </c>
      <c r="M95" s="3">
        <v>1</v>
      </c>
      <c r="N95" s="34">
        <v>0</v>
      </c>
      <c r="O95" s="3">
        <v>2</v>
      </c>
      <c r="P95" s="30">
        <v>0</v>
      </c>
      <c r="Q95" s="44">
        <f t="shared" si="23"/>
        <v>0</v>
      </c>
      <c r="R95" s="48">
        <f t="shared" si="24"/>
        <v>36</v>
      </c>
      <c r="S95" s="44">
        <f t="shared" si="27"/>
        <v>48</v>
      </c>
      <c r="T95" s="54">
        <f t="shared" si="25"/>
        <v>0</v>
      </c>
      <c r="U95" s="41">
        <f t="shared" si="28"/>
        <v>2040</v>
      </c>
      <c r="V95" s="23">
        <v>334</v>
      </c>
      <c r="W95" s="88">
        <v>16</v>
      </c>
      <c r="X95" s="24">
        <f t="shared" si="29"/>
        <v>2474</v>
      </c>
      <c r="Y95" s="25">
        <f t="shared" si="26"/>
        <v>412.33333333333331</v>
      </c>
      <c r="Z95" s="76">
        <f t="shared" si="30"/>
        <v>2140</v>
      </c>
    </row>
    <row r="96" spans="1:26" x14ac:dyDescent="0.25">
      <c r="A96" s="2">
        <v>91</v>
      </c>
      <c r="B96" s="3" t="s">
        <v>106</v>
      </c>
      <c r="C96" s="36">
        <v>2</v>
      </c>
      <c r="D96" s="3">
        <v>1</v>
      </c>
      <c r="E96" s="34" t="s">
        <v>6</v>
      </c>
      <c r="F96" s="3">
        <v>1</v>
      </c>
      <c r="G96" s="34">
        <v>34</v>
      </c>
      <c r="H96" s="3">
        <v>2</v>
      </c>
      <c r="I96" s="3">
        <v>1.57</v>
      </c>
      <c r="J96" s="34">
        <v>1</v>
      </c>
      <c r="K96" s="3">
        <v>19</v>
      </c>
      <c r="L96" s="69">
        <v>2</v>
      </c>
      <c r="M96" s="3">
        <v>2</v>
      </c>
      <c r="N96" s="34">
        <v>0</v>
      </c>
      <c r="O96" s="3">
        <v>1</v>
      </c>
      <c r="P96" s="30">
        <v>0</v>
      </c>
      <c r="Q96" s="44">
        <f t="shared" si="23"/>
        <v>0</v>
      </c>
      <c r="R96" s="48">
        <f t="shared" si="24"/>
        <v>114</v>
      </c>
      <c r="S96" s="44">
        <f t="shared" si="27"/>
        <v>24</v>
      </c>
      <c r="T96" s="54">
        <f t="shared" si="25"/>
        <v>0</v>
      </c>
      <c r="U96" s="41">
        <f t="shared" si="28"/>
        <v>6460</v>
      </c>
      <c r="V96" s="23">
        <v>390</v>
      </c>
      <c r="W96" s="88">
        <v>16</v>
      </c>
      <c r="X96" s="24">
        <f t="shared" si="29"/>
        <v>7004</v>
      </c>
      <c r="Y96" s="25">
        <f t="shared" si="26"/>
        <v>368.63157894736844</v>
      </c>
      <c r="Z96" s="76">
        <f t="shared" si="30"/>
        <v>6614</v>
      </c>
    </row>
    <row r="97" spans="1:26" x14ac:dyDescent="0.25">
      <c r="A97" s="2">
        <v>92</v>
      </c>
      <c r="B97" s="3" t="s">
        <v>107</v>
      </c>
      <c r="C97" s="36">
        <v>2</v>
      </c>
      <c r="D97" s="3">
        <v>2</v>
      </c>
      <c r="E97" s="34" t="s">
        <v>7</v>
      </c>
      <c r="F97" s="3">
        <v>1</v>
      </c>
      <c r="G97" s="34">
        <v>34</v>
      </c>
      <c r="H97" s="3">
        <v>1</v>
      </c>
      <c r="I97" s="3">
        <v>2.19</v>
      </c>
      <c r="J97" s="34">
        <v>1</v>
      </c>
      <c r="K97" s="3">
        <v>9</v>
      </c>
      <c r="L97" s="69">
        <v>2</v>
      </c>
      <c r="M97" s="3">
        <v>3</v>
      </c>
      <c r="N97" s="34">
        <v>0</v>
      </c>
      <c r="O97" s="3">
        <v>1</v>
      </c>
      <c r="P97" s="30">
        <v>0</v>
      </c>
      <c r="Q97" s="44">
        <f t="shared" si="23"/>
        <v>0</v>
      </c>
      <c r="R97" s="48">
        <f t="shared" si="24"/>
        <v>54</v>
      </c>
      <c r="S97" s="44">
        <f t="shared" si="27"/>
        <v>24</v>
      </c>
      <c r="T97" s="54">
        <f t="shared" si="25"/>
        <v>0</v>
      </c>
      <c r="U97" s="41">
        <f t="shared" si="28"/>
        <v>3060</v>
      </c>
      <c r="V97" s="23">
        <v>565</v>
      </c>
      <c r="W97" s="88">
        <v>16</v>
      </c>
      <c r="X97" s="24">
        <f t="shared" si="29"/>
        <v>3719</v>
      </c>
      <c r="Y97" s="25">
        <f t="shared" si="26"/>
        <v>413.22222222222223</v>
      </c>
      <c r="Z97" s="76">
        <f t="shared" si="30"/>
        <v>3154</v>
      </c>
    </row>
    <row r="98" spans="1:26" x14ac:dyDescent="0.25">
      <c r="A98" s="2">
        <v>93</v>
      </c>
      <c r="B98" s="3" t="s">
        <v>108</v>
      </c>
      <c r="C98" s="36">
        <v>2</v>
      </c>
      <c r="D98" s="3">
        <v>1</v>
      </c>
      <c r="E98" s="34" t="s">
        <v>6</v>
      </c>
      <c r="F98" s="3">
        <v>1</v>
      </c>
      <c r="G98" s="34">
        <v>34</v>
      </c>
      <c r="H98" s="3">
        <v>3</v>
      </c>
      <c r="I98" s="3">
        <v>1.1499999999999999</v>
      </c>
      <c r="J98" s="34">
        <v>2</v>
      </c>
      <c r="K98" s="3">
        <v>32</v>
      </c>
      <c r="L98" s="69">
        <v>2</v>
      </c>
      <c r="M98" s="3">
        <v>1</v>
      </c>
      <c r="N98" s="34">
        <v>8</v>
      </c>
      <c r="O98" s="3">
        <v>1</v>
      </c>
      <c r="P98" s="30">
        <v>0</v>
      </c>
      <c r="Q98" s="44">
        <f t="shared" si="23"/>
        <v>624</v>
      </c>
      <c r="R98" s="48">
        <f t="shared" si="24"/>
        <v>192</v>
      </c>
      <c r="S98" s="44">
        <f t="shared" si="27"/>
        <v>24</v>
      </c>
      <c r="T98" s="54">
        <f t="shared" si="25"/>
        <v>0</v>
      </c>
      <c r="U98" s="42">
        <f t="shared" si="28"/>
        <v>10880</v>
      </c>
      <c r="V98" s="23">
        <v>1854</v>
      </c>
      <c r="W98" s="88">
        <v>16</v>
      </c>
      <c r="X98" s="24">
        <f t="shared" si="29"/>
        <v>13590</v>
      </c>
      <c r="Y98" s="25">
        <f t="shared" si="26"/>
        <v>424.6875</v>
      </c>
      <c r="Z98" s="77">
        <f t="shared" si="30"/>
        <v>11736</v>
      </c>
    </row>
    <row r="99" spans="1:26" x14ac:dyDescent="0.25">
      <c r="B99" s="135" t="s">
        <v>148</v>
      </c>
      <c r="C99" s="136"/>
      <c r="D99" s="92"/>
      <c r="E99" s="92"/>
      <c r="F99" s="92"/>
      <c r="G99" s="92"/>
      <c r="H99" s="92"/>
      <c r="I99" s="92"/>
      <c r="J99" s="93"/>
      <c r="K99" s="1"/>
      <c r="L99" s="1"/>
      <c r="M99" s="94"/>
      <c r="N99" s="103" t="s">
        <v>0</v>
      </c>
      <c r="O99" s="104"/>
      <c r="P99" s="105"/>
      <c r="Q99" s="103" t="s">
        <v>133</v>
      </c>
      <c r="R99" s="104"/>
      <c r="S99" s="104"/>
      <c r="T99" s="104"/>
      <c r="U99" s="104"/>
      <c r="V99" s="37" t="s">
        <v>2</v>
      </c>
      <c r="W99" s="37" t="s">
        <v>11</v>
      </c>
      <c r="X99" s="128" t="s">
        <v>16</v>
      </c>
      <c r="Y99" s="129" t="s">
        <v>140</v>
      </c>
      <c r="Z99" s="130" t="s">
        <v>16</v>
      </c>
    </row>
    <row r="100" spans="1:26" x14ac:dyDescent="0.25">
      <c r="B100" s="62"/>
      <c r="C100" s="37"/>
      <c r="D100" s="60"/>
      <c r="E100" s="37"/>
      <c r="F100" s="62"/>
      <c r="G100" s="63"/>
      <c r="H100" s="37"/>
      <c r="I100" s="63"/>
      <c r="J100" s="37" t="s">
        <v>9</v>
      </c>
      <c r="K100" s="37" t="s">
        <v>9</v>
      </c>
      <c r="L100" s="64"/>
      <c r="M100" s="64"/>
      <c r="N100" s="63" t="s">
        <v>1</v>
      </c>
      <c r="O100" s="37" t="s">
        <v>130</v>
      </c>
      <c r="P100" s="37" t="s">
        <v>146</v>
      </c>
      <c r="Q100" s="62" t="s">
        <v>1</v>
      </c>
      <c r="R100" s="37" t="s">
        <v>134</v>
      </c>
      <c r="S100" s="62" t="s">
        <v>135</v>
      </c>
      <c r="T100" s="37" t="s">
        <v>131</v>
      </c>
      <c r="U100" s="62" t="s">
        <v>143</v>
      </c>
      <c r="V100" s="131" t="s">
        <v>129</v>
      </c>
      <c r="W100" s="131" t="s">
        <v>145</v>
      </c>
      <c r="X100" s="132" t="s">
        <v>138</v>
      </c>
      <c r="Y100" s="133" t="s">
        <v>141</v>
      </c>
      <c r="Z100" s="131" t="s">
        <v>145</v>
      </c>
    </row>
    <row r="101" spans="1:26" x14ac:dyDescent="0.25">
      <c r="B101" s="99" t="s">
        <v>4</v>
      </c>
      <c r="C101" s="101" t="s">
        <v>13</v>
      </c>
      <c r="D101" s="99" t="s">
        <v>8</v>
      </c>
      <c r="E101" s="101" t="s">
        <v>8</v>
      </c>
      <c r="F101" s="99" t="s">
        <v>3</v>
      </c>
      <c r="G101" s="100" t="s">
        <v>3</v>
      </c>
      <c r="H101" s="101" t="s">
        <v>5</v>
      </c>
      <c r="I101" s="100" t="s">
        <v>5</v>
      </c>
      <c r="J101" s="101" t="s">
        <v>144</v>
      </c>
      <c r="K101" s="101" t="s">
        <v>144</v>
      </c>
      <c r="L101" s="102" t="s">
        <v>18</v>
      </c>
      <c r="M101" s="102" t="s">
        <v>18</v>
      </c>
      <c r="N101" s="100" t="s">
        <v>136</v>
      </c>
      <c r="O101" s="101" t="s">
        <v>137</v>
      </c>
      <c r="P101" s="101"/>
      <c r="Q101" s="106" t="s">
        <v>15</v>
      </c>
      <c r="R101" s="101" t="s">
        <v>15</v>
      </c>
      <c r="S101" s="99" t="s">
        <v>17</v>
      </c>
      <c r="T101" s="101" t="s">
        <v>12</v>
      </c>
      <c r="U101" s="99" t="s">
        <v>132</v>
      </c>
      <c r="V101" s="101" t="s">
        <v>14</v>
      </c>
      <c r="W101" s="101" t="s">
        <v>14</v>
      </c>
      <c r="X101" s="134" t="s">
        <v>14</v>
      </c>
      <c r="Y101" s="133" t="s">
        <v>142</v>
      </c>
      <c r="Z101" s="101" t="s">
        <v>14</v>
      </c>
    </row>
    <row r="102" spans="1:26" x14ac:dyDescent="0.25">
      <c r="A102" s="2">
        <v>94</v>
      </c>
      <c r="B102" s="10" t="s">
        <v>111</v>
      </c>
      <c r="C102" s="9">
        <v>2</v>
      </c>
      <c r="D102" s="10">
        <v>2</v>
      </c>
      <c r="E102" s="9" t="s">
        <v>7</v>
      </c>
      <c r="F102" s="10">
        <v>1</v>
      </c>
      <c r="G102" s="9">
        <v>36</v>
      </c>
      <c r="H102" s="10">
        <v>1</v>
      </c>
      <c r="I102" s="10">
        <v>2.8</v>
      </c>
      <c r="J102" s="35">
        <v>1</v>
      </c>
      <c r="K102" s="10">
        <v>1</v>
      </c>
      <c r="L102" s="71">
        <v>1</v>
      </c>
      <c r="M102" s="10">
        <v>0</v>
      </c>
      <c r="N102" s="9">
        <v>0</v>
      </c>
      <c r="O102" s="10">
        <v>0</v>
      </c>
      <c r="P102" s="9">
        <v>0</v>
      </c>
      <c r="Q102" s="84">
        <v>0</v>
      </c>
      <c r="R102" s="38">
        <f t="shared" ref="R102:R120" si="31">6*K102</f>
        <v>6</v>
      </c>
      <c r="S102" s="84">
        <f>24*O102</f>
        <v>0</v>
      </c>
      <c r="T102" s="38">
        <v>0</v>
      </c>
      <c r="U102" s="84">
        <f>340*K102</f>
        <v>340</v>
      </c>
      <c r="V102" s="9">
        <v>69</v>
      </c>
      <c r="W102" s="84">
        <v>16</v>
      </c>
      <c r="X102" s="10">
        <f>SUM(Q102:W102)</f>
        <v>431</v>
      </c>
      <c r="Y102" s="19">
        <f t="shared" ref="Y102:Y120" si="32">X102/K102</f>
        <v>431</v>
      </c>
      <c r="Z102" s="78">
        <f>Q102+R102+S102+T102+U102+W102</f>
        <v>362</v>
      </c>
    </row>
    <row r="103" spans="1:26" x14ac:dyDescent="0.25">
      <c r="A103" s="2">
        <v>95</v>
      </c>
      <c r="B103" s="11" t="s">
        <v>112</v>
      </c>
      <c r="C103" s="32">
        <v>2</v>
      </c>
      <c r="D103" s="11">
        <v>1</v>
      </c>
      <c r="E103" s="32" t="s">
        <v>6</v>
      </c>
      <c r="F103" s="11">
        <v>1</v>
      </c>
      <c r="G103" s="32">
        <v>36</v>
      </c>
      <c r="H103" s="11">
        <v>1</v>
      </c>
      <c r="I103" s="11">
        <v>2.1</v>
      </c>
      <c r="J103" s="31">
        <v>1</v>
      </c>
      <c r="K103" s="11">
        <v>4</v>
      </c>
      <c r="L103" s="72">
        <v>1</v>
      </c>
      <c r="M103" s="11">
        <v>0</v>
      </c>
      <c r="N103" s="32">
        <v>0</v>
      </c>
      <c r="O103" s="11">
        <v>0</v>
      </c>
      <c r="P103" s="32">
        <v>0</v>
      </c>
      <c r="Q103" s="85">
        <v>0</v>
      </c>
      <c r="R103" s="39">
        <f t="shared" si="31"/>
        <v>24</v>
      </c>
      <c r="S103" s="85">
        <f>24*O103</f>
        <v>0</v>
      </c>
      <c r="T103" s="39">
        <v>0</v>
      </c>
      <c r="U103" s="85">
        <f>340*K103</f>
        <v>1360</v>
      </c>
      <c r="V103" s="32">
        <v>114</v>
      </c>
      <c r="W103" s="85">
        <v>16</v>
      </c>
      <c r="X103" s="11">
        <f>SUM(Q103:W103)</f>
        <v>1514</v>
      </c>
      <c r="Y103" s="33">
        <f t="shared" si="32"/>
        <v>378.5</v>
      </c>
      <c r="Z103" s="79">
        <f>Q103+R103+S103+T103+U103+W103</f>
        <v>1400</v>
      </c>
    </row>
    <row r="104" spans="1:26" x14ac:dyDescent="0.25">
      <c r="A104" s="2">
        <v>96</v>
      </c>
      <c r="B104" s="11" t="s">
        <v>113</v>
      </c>
      <c r="C104" s="32">
        <v>2</v>
      </c>
      <c r="D104" s="11">
        <v>2</v>
      </c>
      <c r="E104" s="32" t="s">
        <v>7</v>
      </c>
      <c r="F104" s="11">
        <v>1</v>
      </c>
      <c r="G104" s="32">
        <v>36</v>
      </c>
      <c r="H104" s="11">
        <v>2</v>
      </c>
      <c r="I104" s="11">
        <v>1.95</v>
      </c>
      <c r="J104" s="31">
        <v>1</v>
      </c>
      <c r="K104" s="11">
        <v>2</v>
      </c>
      <c r="L104" s="72">
        <v>1</v>
      </c>
      <c r="M104" s="11">
        <v>0</v>
      </c>
      <c r="N104" s="32">
        <v>0</v>
      </c>
      <c r="O104" s="11">
        <v>0</v>
      </c>
      <c r="P104" s="32">
        <v>0</v>
      </c>
      <c r="Q104" s="85">
        <v>0</v>
      </c>
      <c r="R104" s="39">
        <f t="shared" si="31"/>
        <v>12</v>
      </c>
      <c r="S104" s="85">
        <f t="shared" ref="S104:S120" si="33">24*O104</f>
        <v>0</v>
      </c>
      <c r="T104" s="39">
        <v>0</v>
      </c>
      <c r="U104" s="85">
        <f t="shared" ref="U104:U120" si="34">340*K104</f>
        <v>680</v>
      </c>
      <c r="V104" s="32">
        <v>197</v>
      </c>
      <c r="W104" s="85">
        <v>16</v>
      </c>
      <c r="X104" s="11">
        <f t="shared" ref="X104:X120" si="35">SUM(Q104:W104)</f>
        <v>905</v>
      </c>
      <c r="Y104" s="33">
        <f t="shared" si="32"/>
        <v>452.5</v>
      </c>
      <c r="Z104" s="79">
        <f t="shared" ref="Z104:Z120" si="36">Q104+R104+S104+T104+U104+W104</f>
        <v>708</v>
      </c>
    </row>
    <row r="105" spans="1:26" x14ac:dyDescent="0.25">
      <c r="A105" s="2">
        <v>97</v>
      </c>
      <c r="B105" s="11" t="s">
        <v>114</v>
      </c>
      <c r="C105" s="32">
        <v>2</v>
      </c>
      <c r="D105" s="11">
        <v>1</v>
      </c>
      <c r="E105" s="32" t="s">
        <v>6</v>
      </c>
      <c r="F105" s="11">
        <v>1</v>
      </c>
      <c r="G105" s="32">
        <v>34</v>
      </c>
      <c r="H105" s="11">
        <v>1</v>
      </c>
      <c r="I105" s="11">
        <v>2.74</v>
      </c>
      <c r="J105" s="31">
        <v>1</v>
      </c>
      <c r="K105" s="11">
        <v>5</v>
      </c>
      <c r="L105" s="72">
        <v>1</v>
      </c>
      <c r="M105" s="11">
        <v>0</v>
      </c>
      <c r="N105" s="32">
        <v>0</v>
      </c>
      <c r="O105" s="11">
        <v>2</v>
      </c>
      <c r="P105" s="32">
        <v>0</v>
      </c>
      <c r="Q105" s="85">
        <v>0</v>
      </c>
      <c r="R105" s="39">
        <f t="shared" si="31"/>
        <v>30</v>
      </c>
      <c r="S105" s="85">
        <f t="shared" si="33"/>
        <v>48</v>
      </c>
      <c r="T105" s="39">
        <v>0</v>
      </c>
      <c r="U105" s="85">
        <f t="shared" si="34"/>
        <v>1700</v>
      </c>
      <c r="V105" s="32">
        <v>241</v>
      </c>
      <c r="W105" s="85">
        <v>16</v>
      </c>
      <c r="X105" s="11">
        <f t="shared" si="35"/>
        <v>2035</v>
      </c>
      <c r="Y105" s="33">
        <f t="shared" si="32"/>
        <v>407</v>
      </c>
      <c r="Z105" s="79">
        <f t="shared" si="36"/>
        <v>1794</v>
      </c>
    </row>
    <row r="106" spans="1:26" x14ac:dyDescent="0.25">
      <c r="A106" s="2">
        <v>98</v>
      </c>
      <c r="B106" s="11" t="s">
        <v>115</v>
      </c>
      <c r="C106" s="32">
        <v>2</v>
      </c>
      <c r="D106" s="11">
        <v>2</v>
      </c>
      <c r="E106" s="32" t="s">
        <v>7</v>
      </c>
      <c r="F106" s="11">
        <v>1</v>
      </c>
      <c r="G106" s="32">
        <v>35</v>
      </c>
      <c r="H106" s="11">
        <v>1</v>
      </c>
      <c r="I106" s="11">
        <v>2.29</v>
      </c>
      <c r="J106" s="31">
        <v>1</v>
      </c>
      <c r="K106" s="11">
        <v>1</v>
      </c>
      <c r="L106" s="72">
        <v>1</v>
      </c>
      <c r="M106" s="11">
        <v>0</v>
      </c>
      <c r="N106" s="32">
        <v>0</v>
      </c>
      <c r="O106" s="11">
        <v>0</v>
      </c>
      <c r="P106" s="32">
        <v>0</v>
      </c>
      <c r="Q106" s="85">
        <v>0</v>
      </c>
      <c r="R106" s="39">
        <f t="shared" si="31"/>
        <v>6</v>
      </c>
      <c r="S106" s="85">
        <f t="shared" si="33"/>
        <v>0</v>
      </c>
      <c r="T106" s="39">
        <v>0</v>
      </c>
      <c r="U106" s="85">
        <f t="shared" si="34"/>
        <v>340</v>
      </c>
      <c r="V106" s="32">
        <v>12</v>
      </c>
      <c r="W106" s="85">
        <v>16</v>
      </c>
      <c r="X106" s="11">
        <f t="shared" si="35"/>
        <v>374</v>
      </c>
      <c r="Y106" s="33">
        <f t="shared" si="32"/>
        <v>374</v>
      </c>
      <c r="Z106" s="79">
        <f t="shared" si="36"/>
        <v>362</v>
      </c>
    </row>
    <row r="107" spans="1:26" x14ac:dyDescent="0.25">
      <c r="A107" s="2">
        <v>99</v>
      </c>
      <c r="B107" s="11" t="s">
        <v>116</v>
      </c>
      <c r="C107" s="32">
        <v>2</v>
      </c>
      <c r="D107" s="11">
        <v>1</v>
      </c>
      <c r="E107" s="32" t="s">
        <v>6</v>
      </c>
      <c r="F107" s="11">
        <v>1</v>
      </c>
      <c r="G107" s="32">
        <v>36</v>
      </c>
      <c r="H107" s="11">
        <v>2</v>
      </c>
      <c r="I107" s="11">
        <v>1.76</v>
      </c>
      <c r="J107" s="31">
        <v>1</v>
      </c>
      <c r="K107" s="11">
        <v>7</v>
      </c>
      <c r="L107" s="72">
        <v>1</v>
      </c>
      <c r="M107" s="11">
        <v>0</v>
      </c>
      <c r="N107" s="32">
        <v>0</v>
      </c>
      <c r="O107" s="11">
        <v>0</v>
      </c>
      <c r="P107" s="32">
        <v>0</v>
      </c>
      <c r="Q107" s="85">
        <v>0</v>
      </c>
      <c r="R107" s="39">
        <f t="shared" si="31"/>
        <v>42</v>
      </c>
      <c r="S107" s="85">
        <f t="shared" si="33"/>
        <v>0</v>
      </c>
      <c r="T107" s="39">
        <v>0</v>
      </c>
      <c r="U107" s="85">
        <f t="shared" si="34"/>
        <v>2380</v>
      </c>
      <c r="V107" s="32">
        <v>159</v>
      </c>
      <c r="W107" s="85">
        <v>16</v>
      </c>
      <c r="X107" s="11">
        <f t="shared" si="35"/>
        <v>2597</v>
      </c>
      <c r="Y107" s="33">
        <f t="shared" si="32"/>
        <v>371</v>
      </c>
      <c r="Z107" s="79">
        <f t="shared" si="36"/>
        <v>2438</v>
      </c>
    </row>
    <row r="108" spans="1:26" x14ac:dyDescent="0.25">
      <c r="A108" s="2">
        <v>100</v>
      </c>
      <c r="B108" s="11" t="s">
        <v>117</v>
      </c>
      <c r="C108" s="32">
        <v>2</v>
      </c>
      <c r="D108" s="11">
        <v>2</v>
      </c>
      <c r="E108" s="32" t="s">
        <v>7</v>
      </c>
      <c r="F108" s="11">
        <v>2</v>
      </c>
      <c r="G108" s="32">
        <v>32</v>
      </c>
      <c r="H108" s="11">
        <v>2</v>
      </c>
      <c r="I108" s="11">
        <v>1.56</v>
      </c>
      <c r="J108" s="31">
        <v>1</v>
      </c>
      <c r="K108" s="11">
        <v>22</v>
      </c>
      <c r="L108" s="72">
        <v>1</v>
      </c>
      <c r="M108" s="11">
        <v>0</v>
      </c>
      <c r="N108" s="32">
        <v>0</v>
      </c>
      <c r="O108" s="11">
        <v>0</v>
      </c>
      <c r="P108" s="32">
        <v>0</v>
      </c>
      <c r="Q108" s="85">
        <v>0</v>
      </c>
      <c r="R108" s="39">
        <f t="shared" si="31"/>
        <v>132</v>
      </c>
      <c r="S108" s="85">
        <f t="shared" si="33"/>
        <v>0</v>
      </c>
      <c r="T108" s="39">
        <v>0</v>
      </c>
      <c r="U108" s="85">
        <f t="shared" si="34"/>
        <v>7480</v>
      </c>
      <c r="V108" s="32">
        <v>593</v>
      </c>
      <c r="W108" s="85">
        <v>16</v>
      </c>
      <c r="X108" s="11">
        <f t="shared" si="35"/>
        <v>8221</v>
      </c>
      <c r="Y108" s="33">
        <f t="shared" si="32"/>
        <v>373.68181818181819</v>
      </c>
      <c r="Z108" s="79">
        <f t="shared" si="36"/>
        <v>7628</v>
      </c>
    </row>
    <row r="109" spans="1:26" x14ac:dyDescent="0.25">
      <c r="A109" s="2">
        <v>101</v>
      </c>
      <c r="B109" s="11" t="s">
        <v>118</v>
      </c>
      <c r="C109" s="32">
        <v>2</v>
      </c>
      <c r="D109" s="11">
        <v>2</v>
      </c>
      <c r="E109" s="32" t="s">
        <v>7</v>
      </c>
      <c r="F109" s="11">
        <v>1</v>
      </c>
      <c r="G109" s="32">
        <v>35</v>
      </c>
      <c r="H109" s="11">
        <v>1</v>
      </c>
      <c r="I109" s="11">
        <v>2.1</v>
      </c>
      <c r="J109" s="31">
        <v>1</v>
      </c>
      <c r="K109" s="11">
        <v>3</v>
      </c>
      <c r="L109" s="72">
        <v>1</v>
      </c>
      <c r="M109" s="11">
        <v>0</v>
      </c>
      <c r="N109" s="32">
        <v>0</v>
      </c>
      <c r="O109" s="11">
        <v>0</v>
      </c>
      <c r="P109" s="32">
        <v>0</v>
      </c>
      <c r="Q109" s="85">
        <v>0</v>
      </c>
      <c r="R109" s="39">
        <f t="shared" si="31"/>
        <v>18</v>
      </c>
      <c r="S109" s="85">
        <f t="shared" si="33"/>
        <v>0</v>
      </c>
      <c r="T109" s="39">
        <v>0</v>
      </c>
      <c r="U109" s="85">
        <f t="shared" si="34"/>
        <v>1020</v>
      </c>
      <c r="V109" s="32">
        <v>162</v>
      </c>
      <c r="W109" s="85">
        <v>16</v>
      </c>
      <c r="X109" s="11">
        <f t="shared" si="35"/>
        <v>1216</v>
      </c>
      <c r="Y109" s="33">
        <f t="shared" si="32"/>
        <v>405.33333333333331</v>
      </c>
      <c r="Z109" s="79">
        <f t="shared" si="36"/>
        <v>1054</v>
      </c>
    </row>
    <row r="110" spans="1:26" x14ac:dyDescent="0.25">
      <c r="A110" s="2">
        <v>102</v>
      </c>
      <c r="B110" s="11" t="s">
        <v>119</v>
      </c>
      <c r="C110" s="32">
        <v>2</v>
      </c>
      <c r="D110" s="11">
        <v>1</v>
      </c>
      <c r="E110" s="32" t="s">
        <v>6</v>
      </c>
      <c r="F110" s="11">
        <v>1</v>
      </c>
      <c r="G110" s="32">
        <v>34</v>
      </c>
      <c r="H110" s="11">
        <v>2</v>
      </c>
      <c r="I110" s="11">
        <v>1.72</v>
      </c>
      <c r="J110" s="31">
        <v>1</v>
      </c>
      <c r="K110" s="11">
        <v>8</v>
      </c>
      <c r="L110" s="72">
        <v>1</v>
      </c>
      <c r="M110" s="11">
        <v>0</v>
      </c>
      <c r="N110" s="32">
        <v>0</v>
      </c>
      <c r="O110" s="11">
        <v>0</v>
      </c>
      <c r="P110" s="32">
        <v>0</v>
      </c>
      <c r="Q110" s="85">
        <v>0</v>
      </c>
      <c r="R110" s="39">
        <f t="shared" si="31"/>
        <v>48</v>
      </c>
      <c r="S110" s="85">
        <f t="shared" si="33"/>
        <v>0</v>
      </c>
      <c r="T110" s="39">
        <v>0</v>
      </c>
      <c r="U110" s="85">
        <f t="shared" si="34"/>
        <v>2720</v>
      </c>
      <c r="V110" s="32">
        <v>196</v>
      </c>
      <c r="W110" s="85">
        <v>16</v>
      </c>
      <c r="X110" s="11">
        <f t="shared" si="35"/>
        <v>2980</v>
      </c>
      <c r="Y110" s="33">
        <f t="shared" si="32"/>
        <v>372.5</v>
      </c>
      <c r="Z110" s="79">
        <f t="shared" si="36"/>
        <v>2784</v>
      </c>
    </row>
    <row r="111" spans="1:26" x14ac:dyDescent="0.25">
      <c r="A111" s="2">
        <v>103</v>
      </c>
      <c r="B111" s="11" t="s">
        <v>120</v>
      </c>
      <c r="C111" s="32">
        <v>2</v>
      </c>
      <c r="D111" s="11">
        <v>1</v>
      </c>
      <c r="E111" s="32" t="s">
        <v>6</v>
      </c>
      <c r="F111" s="11">
        <v>1</v>
      </c>
      <c r="G111" s="32">
        <v>34</v>
      </c>
      <c r="H111" s="11">
        <v>2</v>
      </c>
      <c r="I111" s="11">
        <v>1.61</v>
      </c>
      <c r="J111" s="31">
        <v>1</v>
      </c>
      <c r="K111" s="11">
        <v>16</v>
      </c>
      <c r="L111" s="72">
        <v>1</v>
      </c>
      <c r="M111" s="11">
        <v>0</v>
      </c>
      <c r="N111" s="32">
        <v>0</v>
      </c>
      <c r="O111" s="11">
        <v>0</v>
      </c>
      <c r="P111" s="32">
        <v>0</v>
      </c>
      <c r="Q111" s="85">
        <v>0</v>
      </c>
      <c r="R111" s="39">
        <f t="shared" si="31"/>
        <v>96</v>
      </c>
      <c r="S111" s="85">
        <f t="shared" si="33"/>
        <v>0</v>
      </c>
      <c r="T111" s="39">
        <v>0</v>
      </c>
      <c r="U111" s="85">
        <f t="shared" si="34"/>
        <v>5440</v>
      </c>
      <c r="V111" s="32">
        <v>492</v>
      </c>
      <c r="W111" s="85">
        <v>16</v>
      </c>
      <c r="X111" s="11">
        <f t="shared" si="35"/>
        <v>6044</v>
      </c>
      <c r="Y111" s="33">
        <f t="shared" si="32"/>
        <v>377.75</v>
      </c>
      <c r="Z111" s="79">
        <f t="shared" si="36"/>
        <v>5552</v>
      </c>
    </row>
    <row r="112" spans="1:26" x14ac:dyDescent="0.25">
      <c r="A112" s="2">
        <v>104</v>
      </c>
      <c r="B112" s="11" t="s">
        <v>121</v>
      </c>
      <c r="C112" s="32">
        <v>1</v>
      </c>
      <c r="D112" s="11">
        <v>1</v>
      </c>
      <c r="E112" s="32" t="s">
        <v>6</v>
      </c>
      <c r="F112" s="11">
        <v>1</v>
      </c>
      <c r="G112" s="32">
        <v>34</v>
      </c>
      <c r="H112" s="11">
        <v>1</v>
      </c>
      <c r="I112" s="11">
        <v>2.7</v>
      </c>
      <c r="J112" s="31">
        <v>1</v>
      </c>
      <c r="K112" s="11">
        <v>1</v>
      </c>
      <c r="L112" s="72">
        <v>1</v>
      </c>
      <c r="M112" s="11">
        <v>0</v>
      </c>
      <c r="N112" s="32">
        <v>0</v>
      </c>
      <c r="O112" s="11">
        <v>0</v>
      </c>
      <c r="P112" s="32">
        <v>0</v>
      </c>
      <c r="Q112" s="85">
        <v>0</v>
      </c>
      <c r="R112" s="39">
        <f t="shared" si="31"/>
        <v>6</v>
      </c>
      <c r="S112" s="85">
        <f t="shared" si="33"/>
        <v>0</v>
      </c>
      <c r="T112" s="39">
        <v>0</v>
      </c>
      <c r="U112" s="85">
        <f t="shared" si="34"/>
        <v>340</v>
      </c>
      <c r="V112" s="32">
        <v>172</v>
      </c>
      <c r="W112" s="85">
        <v>16</v>
      </c>
      <c r="X112" s="11">
        <f t="shared" si="35"/>
        <v>534</v>
      </c>
      <c r="Y112" s="33">
        <f t="shared" si="32"/>
        <v>534</v>
      </c>
      <c r="Z112" s="79">
        <f t="shared" si="36"/>
        <v>362</v>
      </c>
    </row>
    <row r="113" spans="1:26" x14ac:dyDescent="0.25">
      <c r="A113" s="2">
        <v>105</v>
      </c>
      <c r="B113" s="11" t="s">
        <v>122</v>
      </c>
      <c r="C113" s="32">
        <v>1</v>
      </c>
      <c r="D113" s="11">
        <v>2</v>
      </c>
      <c r="E113" s="32" t="s">
        <v>7</v>
      </c>
      <c r="F113" s="11">
        <v>1</v>
      </c>
      <c r="G113" s="32">
        <v>34</v>
      </c>
      <c r="H113" s="11">
        <v>1</v>
      </c>
      <c r="I113" s="11">
        <v>2.54</v>
      </c>
      <c r="J113" s="31">
        <v>1</v>
      </c>
      <c r="K113" s="11">
        <v>5</v>
      </c>
      <c r="L113" s="72">
        <v>1</v>
      </c>
      <c r="M113" s="11">
        <v>0</v>
      </c>
      <c r="N113" s="32">
        <v>0</v>
      </c>
      <c r="O113" s="11">
        <v>0</v>
      </c>
      <c r="P113" s="32">
        <v>0</v>
      </c>
      <c r="Q113" s="85">
        <v>0</v>
      </c>
      <c r="R113" s="39">
        <f t="shared" si="31"/>
        <v>30</v>
      </c>
      <c r="S113" s="85">
        <f t="shared" si="33"/>
        <v>0</v>
      </c>
      <c r="T113" s="39">
        <v>0</v>
      </c>
      <c r="U113" s="85">
        <f t="shared" si="34"/>
        <v>1700</v>
      </c>
      <c r="V113" s="32">
        <v>285</v>
      </c>
      <c r="W113" s="85">
        <v>16</v>
      </c>
      <c r="X113" s="11">
        <f t="shared" si="35"/>
        <v>2031</v>
      </c>
      <c r="Y113" s="33">
        <f t="shared" si="32"/>
        <v>406.2</v>
      </c>
      <c r="Z113" s="79">
        <f t="shared" si="36"/>
        <v>1746</v>
      </c>
    </row>
    <row r="114" spans="1:26" x14ac:dyDescent="0.25">
      <c r="A114" s="2">
        <v>106</v>
      </c>
      <c r="B114" s="11" t="s">
        <v>123</v>
      </c>
      <c r="C114" s="32">
        <v>1</v>
      </c>
      <c r="D114" s="11">
        <v>2</v>
      </c>
      <c r="E114" s="32" t="s">
        <v>7</v>
      </c>
      <c r="F114" s="11">
        <v>1</v>
      </c>
      <c r="G114" s="32">
        <v>34</v>
      </c>
      <c r="H114" s="11">
        <v>1</v>
      </c>
      <c r="I114" s="11">
        <v>2.21</v>
      </c>
      <c r="J114" s="31">
        <v>1</v>
      </c>
      <c r="K114" s="11">
        <v>6</v>
      </c>
      <c r="L114" s="72">
        <v>1</v>
      </c>
      <c r="M114" s="11">
        <v>0</v>
      </c>
      <c r="N114" s="32">
        <v>0</v>
      </c>
      <c r="O114" s="11">
        <v>1</v>
      </c>
      <c r="P114" s="32">
        <v>0</v>
      </c>
      <c r="Q114" s="85">
        <v>0</v>
      </c>
      <c r="R114" s="39">
        <f t="shared" si="31"/>
        <v>36</v>
      </c>
      <c r="S114" s="85">
        <f t="shared" si="33"/>
        <v>24</v>
      </c>
      <c r="T114" s="39">
        <v>0</v>
      </c>
      <c r="U114" s="85">
        <f t="shared" si="34"/>
        <v>2040</v>
      </c>
      <c r="V114" s="32">
        <v>254</v>
      </c>
      <c r="W114" s="85">
        <v>16</v>
      </c>
      <c r="X114" s="11">
        <f t="shared" si="35"/>
        <v>2370</v>
      </c>
      <c r="Y114" s="33">
        <f t="shared" si="32"/>
        <v>395</v>
      </c>
      <c r="Z114" s="79">
        <f t="shared" si="36"/>
        <v>2116</v>
      </c>
    </row>
    <row r="115" spans="1:26" x14ac:dyDescent="0.25">
      <c r="A115" s="2">
        <v>107</v>
      </c>
      <c r="B115" s="11" t="s">
        <v>124</v>
      </c>
      <c r="C115" s="32">
        <v>1</v>
      </c>
      <c r="D115" s="11">
        <v>2</v>
      </c>
      <c r="E115" s="32" t="s">
        <v>7</v>
      </c>
      <c r="F115" s="11">
        <v>1</v>
      </c>
      <c r="G115" s="32">
        <v>35</v>
      </c>
      <c r="H115" s="11">
        <v>2</v>
      </c>
      <c r="I115" s="11">
        <v>1.88</v>
      </c>
      <c r="J115" s="31">
        <v>1</v>
      </c>
      <c r="K115" s="11">
        <v>1</v>
      </c>
      <c r="L115" s="72">
        <v>1</v>
      </c>
      <c r="M115" s="11">
        <v>0</v>
      </c>
      <c r="N115" s="32">
        <v>0</v>
      </c>
      <c r="O115" s="11">
        <v>0</v>
      </c>
      <c r="P115" s="32">
        <v>0</v>
      </c>
      <c r="Q115" s="85">
        <v>0</v>
      </c>
      <c r="R115" s="39">
        <f t="shared" si="31"/>
        <v>6</v>
      </c>
      <c r="S115" s="85">
        <f t="shared" si="33"/>
        <v>0</v>
      </c>
      <c r="T115" s="39">
        <v>0</v>
      </c>
      <c r="U115" s="85">
        <f t="shared" si="34"/>
        <v>340</v>
      </c>
      <c r="V115" s="32">
        <v>20</v>
      </c>
      <c r="W115" s="85">
        <v>16</v>
      </c>
      <c r="X115" s="11">
        <f t="shared" si="35"/>
        <v>382</v>
      </c>
      <c r="Y115" s="33">
        <f t="shared" si="32"/>
        <v>382</v>
      </c>
      <c r="Z115" s="79">
        <f t="shared" si="36"/>
        <v>362</v>
      </c>
    </row>
    <row r="116" spans="1:26" x14ac:dyDescent="0.25">
      <c r="A116" s="2">
        <v>108</v>
      </c>
      <c r="B116" s="11" t="s">
        <v>125</v>
      </c>
      <c r="C116" s="32">
        <v>1</v>
      </c>
      <c r="D116" s="11">
        <v>2</v>
      </c>
      <c r="E116" s="32" t="s">
        <v>7</v>
      </c>
      <c r="F116" s="11">
        <v>1</v>
      </c>
      <c r="G116" s="32">
        <v>35</v>
      </c>
      <c r="H116" s="11">
        <v>3</v>
      </c>
      <c r="I116" s="11">
        <v>1.44</v>
      </c>
      <c r="J116" s="31">
        <v>1</v>
      </c>
      <c r="K116" s="11">
        <v>19</v>
      </c>
      <c r="L116" s="72">
        <v>1</v>
      </c>
      <c r="M116" s="11">
        <v>0</v>
      </c>
      <c r="N116" s="32">
        <v>0</v>
      </c>
      <c r="O116" s="11">
        <v>0</v>
      </c>
      <c r="P116" s="32">
        <v>0</v>
      </c>
      <c r="Q116" s="85">
        <v>0</v>
      </c>
      <c r="R116" s="39">
        <f t="shared" si="31"/>
        <v>114</v>
      </c>
      <c r="S116" s="85">
        <f t="shared" si="33"/>
        <v>0</v>
      </c>
      <c r="T116" s="39">
        <v>0</v>
      </c>
      <c r="U116" s="85">
        <f t="shared" si="34"/>
        <v>6460</v>
      </c>
      <c r="V116" s="32">
        <v>306</v>
      </c>
      <c r="W116" s="85">
        <v>16</v>
      </c>
      <c r="X116" s="11">
        <f t="shared" si="35"/>
        <v>6896</v>
      </c>
      <c r="Y116" s="33">
        <f t="shared" si="32"/>
        <v>362.94736842105266</v>
      </c>
      <c r="Z116" s="79">
        <f t="shared" si="36"/>
        <v>6590</v>
      </c>
    </row>
    <row r="117" spans="1:26" x14ac:dyDescent="0.25">
      <c r="A117" s="2">
        <v>109</v>
      </c>
      <c r="B117" s="11" t="s">
        <v>126</v>
      </c>
      <c r="C117" s="32">
        <v>1</v>
      </c>
      <c r="D117" s="11">
        <v>2</v>
      </c>
      <c r="E117" s="32" t="s">
        <v>7</v>
      </c>
      <c r="F117" s="11">
        <v>2</v>
      </c>
      <c r="G117" s="32">
        <v>33</v>
      </c>
      <c r="H117" s="11">
        <v>1</v>
      </c>
      <c r="I117" s="11">
        <v>2.0099999999999998</v>
      </c>
      <c r="J117" s="31">
        <v>1</v>
      </c>
      <c r="K117" s="11">
        <v>4</v>
      </c>
      <c r="L117" s="72">
        <v>1</v>
      </c>
      <c r="M117" s="11">
        <v>0</v>
      </c>
      <c r="N117" s="32">
        <v>0</v>
      </c>
      <c r="O117" s="11">
        <v>1</v>
      </c>
      <c r="P117" s="32">
        <v>0</v>
      </c>
      <c r="Q117" s="85">
        <v>0</v>
      </c>
      <c r="R117" s="39">
        <f t="shared" si="31"/>
        <v>24</v>
      </c>
      <c r="S117" s="85">
        <f t="shared" si="33"/>
        <v>24</v>
      </c>
      <c r="T117" s="39">
        <v>0</v>
      </c>
      <c r="U117" s="85">
        <f t="shared" si="34"/>
        <v>1360</v>
      </c>
      <c r="V117" s="32">
        <v>219</v>
      </c>
      <c r="W117" s="85">
        <v>16</v>
      </c>
      <c r="X117" s="11">
        <f t="shared" si="35"/>
        <v>1643</v>
      </c>
      <c r="Y117" s="33">
        <f t="shared" si="32"/>
        <v>410.75</v>
      </c>
      <c r="Z117" s="79">
        <f t="shared" si="36"/>
        <v>1424</v>
      </c>
    </row>
    <row r="118" spans="1:26" x14ac:dyDescent="0.25">
      <c r="A118" s="2">
        <v>110</v>
      </c>
      <c r="B118" s="11" t="s">
        <v>127</v>
      </c>
      <c r="C118" s="32">
        <v>1</v>
      </c>
      <c r="D118" s="11">
        <v>2</v>
      </c>
      <c r="E118" s="32" t="s">
        <v>7</v>
      </c>
      <c r="F118" s="11">
        <v>1</v>
      </c>
      <c r="G118" s="32">
        <v>34</v>
      </c>
      <c r="H118" s="11">
        <v>2</v>
      </c>
      <c r="I118" s="11">
        <v>1.56</v>
      </c>
      <c r="J118" s="31">
        <v>1</v>
      </c>
      <c r="K118" s="11">
        <v>27</v>
      </c>
      <c r="L118" s="72">
        <v>1</v>
      </c>
      <c r="M118" s="11">
        <v>0</v>
      </c>
      <c r="N118" s="32">
        <v>0</v>
      </c>
      <c r="O118" s="11">
        <v>2</v>
      </c>
      <c r="P118" s="32">
        <v>0</v>
      </c>
      <c r="Q118" s="85">
        <v>0</v>
      </c>
      <c r="R118" s="39">
        <f t="shared" si="31"/>
        <v>162</v>
      </c>
      <c r="S118" s="85">
        <f t="shared" si="33"/>
        <v>48</v>
      </c>
      <c r="T118" s="39">
        <v>0</v>
      </c>
      <c r="U118" s="85">
        <f t="shared" si="34"/>
        <v>9180</v>
      </c>
      <c r="V118" s="32">
        <v>733</v>
      </c>
      <c r="W118" s="85">
        <v>16</v>
      </c>
      <c r="X118" s="11">
        <f t="shared" si="35"/>
        <v>10139</v>
      </c>
      <c r="Y118" s="33">
        <f t="shared" si="32"/>
        <v>375.51851851851853</v>
      </c>
      <c r="Z118" s="79">
        <f t="shared" si="36"/>
        <v>9406</v>
      </c>
    </row>
    <row r="119" spans="1:26" x14ac:dyDescent="0.25">
      <c r="A119" s="2">
        <v>111</v>
      </c>
      <c r="B119" s="11" t="s">
        <v>128</v>
      </c>
      <c r="C119" s="32">
        <v>1</v>
      </c>
      <c r="D119" s="11">
        <v>1</v>
      </c>
      <c r="E119" s="32" t="s">
        <v>6</v>
      </c>
      <c r="F119" s="11">
        <v>1</v>
      </c>
      <c r="G119" s="32">
        <v>35</v>
      </c>
      <c r="H119" s="11">
        <v>1</v>
      </c>
      <c r="I119" s="11">
        <v>2</v>
      </c>
      <c r="J119" s="31">
        <v>1</v>
      </c>
      <c r="K119" s="11">
        <v>2</v>
      </c>
      <c r="L119" s="72">
        <v>1</v>
      </c>
      <c r="M119" s="11">
        <v>0</v>
      </c>
      <c r="N119" s="32">
        <v>0</v>
      </c>
      <c r="O119" s="11">
        <v>0</v>
      </c>
      <c r="P119" s="32">
        <v>0</v>
      </c>
      <c r="Q119" s="85">
        <v>0</v>
      </c>
      <c r="R119" s="39">
        <f t="shared" si="31"/>
        <v>12</v>
      </c>
      <c r="S119" s="85">
        <f t="shared" si="33"/>
        <v>0</v>
      </c>
      <c r="T119" s="39">
        <v>0</v>
      </c>
      <c r="U119" s="85">
        <f t="shared" si="34"/>
        <v>680</v>
      </c>
      <c r="V119" s="32">
        <v>177</v>
      </c>
      <c r="W119" s="85">
        <v>16</v>
      </c>
      <c r="X119" s="11">
        <f t="shared" si="35"/>
        <v>885</v>
      </c>
      <c r="Y119" s="33">
        <f t="shared" si="32"/>
        <v>442.5</v>
      </c>
      <c r="Z119" s="79">
        <f t="shared" si="36"/>
        <v>708</v>
      </c>
    </row>
    <row r="120" spans="1:26" x14ac:dyDescent="0.25">
      <c r="A120" s="2">
        <v>112</v>
      </c>
      <c r="B120" s="58" t="s">
        <v>10</v>
      </c>
      <c r="C120" s="81">
        <v>1</v>
      </c>
      <c r="D120" s="58">
        <v>2</v>
      </c>
      <c r="E120" s="81" t="s">
        <v>7</v>
      </c>
      <c r="F120" s="58">
        <v>1</v>
      </c>
      <c r="G120" s="81">
        <v>35</v>
      </c>
      <c r="H120" s="58">
        <v>1</v>
      </c>
      <c r="I120" s="58">
        <v>2.2000000000000002</v>
      </c>
      <c r="J120" s="18">
        <v>1</v>
      </c>
      <c r="K120" s="58">
        <v>3</v>
      </c>
      <c r="L120" s="73">
        <v>1</v>
      </c>
      <c r="M120" s="58">
        <v>0</v>
      </c>
      <c r="N120" s="81">
        <v>0</v>
      </c>
      <c r="O120" s="58">
        <v>0</v>
      </c>
      <c r="P120" s="81">
        <v>0</v>
      </c>
      <c r="Q120" s="86">
        <v>0</v>
      </c>
      <c r="R120" s="82">
        <f t="shared" si="31"/>
        <v>18</v>
      </c>
      <c r="S120" s="86">
        <f t="shared" si="33"/>
        <v>0</v>
      </c>
      <c r="T120" s="82">
        <v>0</v>
      </c>
      <c r="U120" s="86">
        <f t="shared" si="34"/>
        <v>1020</v>
      </c>
      <c r="V120" s="81">
        <v>124</v>
      </c>
      <c r="W120" s="86">
        <v>16</v>
      </c>
      <c r="X120" s="58">
        <f t="shared" si="35"/>
        <v>1178</v>
      </c>
      <c r="Y120" s="83">
        <f t="shared" si="32"/>
        <v>392.66666666666669</v>
      </c>
      <c r="Z120" s="80">
        <f t="shared" si="36"/>
        <v>1054</v>
      </c>
    </row>
  </sheetData>
  <mergeCells count="8">
    <mergeCell ref="N99:P99"/>
    <mergeCell ref="Q99:U99"/>
    <mergeCell ref="X1:Y1"/>
    <mergeCell ref="N3:P3"/>
    <mergeCell ref="Q3:U3"/>
    <mergeCell ref="I1:K1"/>
    <mergeCell ref="M1:N1"/>
    <mergeCell ref="O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cost patient 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hadzrizainal</dc:creator>
  <cp:lastModifiedBy>User</cp:lastModifiedBy>
  <cp:lastPrinted>2015-04-06T02:56:05Z</cp:lastPrinted>
  <dcterms:created xsi:type="dcterms:W3CDTF">2014-10-01T01:42:14Z</dcterms:created>
  <dcterms:modified xsi:type="dcterms:W3CDTF">2019-06-15T12:32:45Z</dcterms:modified>
</cp:coreProperties>
</file>