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15" windowWidth="25050" windowHeight="12465" firstSheet="1" activeTab="1"/>
  </bookViews>
  <sheets>
    <sheet name="_xltb_storage_" sheetId="27" state="veryHidden" r:id="rId1"/>
    <sheet name="S5 Table" sheetId="2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L9" i="24" l="1"/>
  <c r="K5" i="24"/>
  <c r="L5" i="24"/>
  <c r="K6" i="24"/>
  <c r="L6" i="24"/>
  <c r="K7" i="24"/>
  <c r="L7" i="24"/>
  <c r="K8" i="24"/>
  <c r="K9" i="24"/>
  <c r="K10" i="24"/>
  <c r="L10" i="24"/>
  <c r="K11" i="24"/>
  <c r="L11" i="24"/>
  <c r="K12" i="24"/>
  <c r="L12" i="24"/>
  <c r="K13" i="24"/>
  <c r="L13" i="24"/>
  <c r="K4" i="24"/>
  <c r="I13" i="24"/>
  <c r="I9" i="24"/>
  <c r="I8" i="24"/>
  <c r="I5" i="24"/>
  <c r="I6" i="24"/>
  <c r="I7" i="24"/>
  <c r="I10" i="24"/>
  <c r="I11" i="24"/>
  <c r="I12" i="24"/>
  <c r="I4" i="24"/>
  <c r="H5" i="24"/>
  <c r="H6" i="24"/>
  <c r="H7" i="24"/>
  <c r="H8" i="24"/>
  <c r="H9" i="24"/>
  <c r="H10" i="24"/>
  <c r="H11" i="24"/>
  <c r="H12" i="24"/>
  <c r="H13" i="24"/>
  <c r="H4" i="24"/>
  <c r="F8" i="24"/>
  <c r="F9" i="24"/>
  <c r="F10" i="24"/>
  <c r="F11" i="24"/>
  <c r="F13" i="24"/>
  <c r="F5" i="24"/>
  <c r="E13" i="24"/>
  <c r="E5" i="24"/>
  <c r="E6" i="24"/>
  <c r="E7" i="24"/>
  <c r="E8" i="24"/>
  <c r="E9" i="24"/>
  <c r="E10" i="24"/>
  <c r="E11" i="24"/>
  <c r="E12" i="24"/>
  <c r="E4" i="24"/>
</calcChain>
</file>

<file path=xl/sharedStrings.xml><?xml version="1.0" encoding="utf-8"?>
<sst xmlns="http://schemas.openxmlformats.org/spreadsheetml/2006/main" count="31" uniqueCount="31">
  <si>
    <t>Vegetables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</si>
  <si>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</t>
    </r>
    <r>
      <rPr>
        <vertAlign val="superscript"/>
        <sz val="11"/>
        <color theme="1"/>
        <rFont val="Times New Roman"/>
        <family val="1"/>
      </rPr>
      <t>1</t>
    </r>
  </si>
  <si>
    <t>Legumes</t>
  </si>
  <si>
    <t>Nuts</t>
  </si>
  <si>
    <t>Land use category</t>
  </si>
  <si>
    <t>All cropland</t>
  </si>
  <si>
    <t>Fruits</t>
  </si>
  <si>
    <t>Grains</t>
  </si>
  <si>
    <t>Feed grains and oilseeds</t>
  </si>
  <si>
    <t>Sweeteners</t>
  </si>
  <si>
    <t>Hay</t>
  </si>
  <si>
    <t>Cropland pasture</t>
  </si>
  <si>
    <t>&lt;0.001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</si>
  <si>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Test for linear trend across HEI-2015 quintiles 1 through 5.</t>
    </r>
  </si>
  <si>
    <t>HEI-2015 
quintile 1 (n=6,989)</t>
  </si>
  <si>
    <t>HEI-2015 
quintile 5 (n=7,130)</t>
  </si>
  <si>
    <t>HEI-2015, Health Eating Index-2015.</t>
  </si>
  <si>
    <t>Overall
(n=35,507)</t>
  </si>
  <si>
    <t>(4,091-4,293)</t>
  </si>
  <si>
    <t>(1,230-1,352)</t>
  </si>
  <si>
    <t>(989-1,111)</t>
  </si>
  <si>
    <t>(2.5-3.0)</t>
  </si>
  <si>
    <t>(1,015-1,071)</t>
  </si>
  <si>
    <t>(980-1,043)</t>
  </si>
  <si>
    <t>Mean (95% CI), billion gallons</t>
  </si>
  <si>
    <t>XL Toolbox Settings</t>
  </si>
  <si>
    <t>export_preset</t>
  </si>
  <si>
    <t>export_path</t>
  </si>
  <si>
    <t>&lt;?xml version="1.0" encoding="utf-16"?&gt;_x000D_
&lt;Preset xmlns:xsd="http://www.w3.org/2001/XMLSchema" xmlns:xsi="http://www.w3.org/2001/XMLSchema-instance"&gt;_x000D_
  &lt;Name&gt;Tiff, 300 dpi, RGB, Transparent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&lt;ColorProfile&gt;ProPhoto&lt;/ColorProfile&gt;_x000D_
&lt;/Preset&gt;</t>
  </si>
  <si>
    <t>C:\Users\zach.conrad\Documents\Projects\Food Waste\Submission\PLOS One\Submission 2\S1 Fig.tif</t>
  </si>
  <si>
    <t>S5 Table Annual amount of irrigation water used to produce wasted food, overall and by Healthy Eating Index-2015 quintile (n=35,507)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</si>
</sst>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 applyAlignment="1"/>
    <xf numFmtId="164" fontId="1" fillId="0" borderId="0" xfId="0" applyNumberFormat="1" applyFont="1" applyFill="1"/>
    <xf numFmtId="164" fontId="1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1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/>
    <xf numFmtId="166" fontId="1" fillId="0" borderId="0" xfId="0" applyNumberFormat="1" applyFont="1" applyFill="1" applyAlignment="1">
      <alignment horizontal="right" indent="1"/>
    </xf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/>
    <xf numFmtId="1" fontId="1" fillId="0" borderId="1" xfId="0" applyNumberFormat="1" applyFont="1" applyFill="1" applyBorder="1"/>
    <xf numFmtId="0" fontId="1" fillId="0" borderId="1" xfId="0" applyFont="1" applyFill="1" applyBorder="1"/>
    <xf numFmtId="166" fontId="1" fillId="0" borderId="1" xfId="0" applyNumberFormat="1" applyFont="1" applyFill="1" applyBorder="1" applyAlignment="1">
      <alignment horizontal="right" indent="1"/>
    </xf>
    <xf numFmtId="3" fontId="1" fillId="0" borderId="0" xfId="0" applyNumberFormat="1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104775</xdr:rowOff>
    </xdr:from>
    <xdr:to>
      <xdr:col>5</xdr:col>
      <xdr:colOff>575310</xdr:colOff>
      <xdr:row>2</xdr:row>
      <xdr:rowOff>104775</xdr:rowOff>
    </xdr:to>
    <xdr:cxnSp macro="">
      <xdr:nvCxnSpPr>
        <xdr:cNvPr id="2" name="Straight Connector 1"/>
        <xdr:cNvCxnSpPr/>
      </xdr:nvCxnSpPr>
      <xdr:spPr>
        <a:xfrm>
          <a:off x="1752600" y="942975"/>
          <a:ext cx="93726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219074</xdr:colOff>
      <xdr:row>2</xdr:row>
      <xdr:rowOff>114300</xdr:rowOff>
    </xdr:from>
    <xdr:to>
      <xdr:col>11</xdr:col>
      <xdr:colOff>641984</xdr:colOff>
      <xdr:row>2</xdr:row>
      <xdr:rowOff>114300</xdr:rowOff>
    </xdr:to>
    <xdr:cxnSp macro="">
      <xdr:nvCxnSpPr>
        <xdr:cNvPr id="3" name="Straight Connector 2"/>
        <xdr:cNvCxnSpPr/>
      </xdr:nvCxnSpPr>
      <xdr:spPr>
        <a:xfrm flipV="1">
          <a:off x="4772024" y="952500"/>
          <a:ext cx="88963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.conrad/Documents/Projects/Food%20Waste/Results/Results_17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h_waste_amt_byquintile"/>
      <sheetName val="Dish_waste_amt_bydish"/>
      <sheetName val="Dish_waste_pct"/>
      <sheetName val="Nutrient waste"/>
      <sheetName val="Cropland_byquintile"/>
      <sheetName val="Cropland_trends"/>
      <sheetName val="Cropland_bytype"/>
      <sheetName val="Irrigation_byquintile"/>
      <sheetName val="Irrigation_trends"/>
      <sheetName val="Food waste_trends"/>
      <sheetName val="N_byquintile"/>
      <sheetName val="N_trends"/>
      <sheetName val="P_byquintile"/>
      <sheetName val="P_trends"/>
      <sheetName val="K_byquintile"/>
      <sheetName val="K_trends"/>
      <sheetName val="Pesticide_byquintile"/>
      <sheetName val="Pesticide_trends"/>
      <sheetName val="Fertilizer_byquintile"/>
      <sheetName val="Fertilizer_tre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>
            <v>4193.0241070608499</v>
          </cell>
          <cell r="G3">
            <v>601.35420242490318</v>
          </cell>
          <cell r="H3">
            <v>623.57584967242894</v>
          </cell>
          <cell r="I3">
            <v>578.83857346588695</v>
          </cell>
          <cell r="AA3">
            <v>1044.0441521039563</v>
          </cell>
        </row>
        <row r="4">
          <cell r="B4">
            <v>267.18066131698941</v>
          </cell>
          <cell r="C4">
            <v>270.68566979967278</v>
          </cell>
          <cell r="D4">
            <v>263.57550231298274</v>
          </cell>
          <cell r="G4">
            <v>59.386914723583921</v>
          </cell>
          <cell r="H4">
            <v>60.713288651733954</v>
          </cell>
          <cell r="I4">
            <v>58.022641019751575</v>
          </cell>
          <cell r="AA4">
            <v>46.398747202801303</v>
          </cell>
          <cell r="AB4">
            <v>47.772394017334669</v>
          </cell>
          <cell r="AC4">
            <v>44.985845958272797</v>
          </cell>
        </row>
        <row r="5">
          <cell r="B5">
            <v>1291.2739345122538</v>
          </cell>
          <cell r="G5">
            <v>57.418720086872909</v>
          </cell>
          <cell r="H5">
            <v>66.057930215395629</v>
          </cell>
          <cell r="I5">
            <v>48.743166823410029</v>
          </cell>
          <cell r="AA5">
            <v>492.03652110394899</v>
          </cell>
          <cell r="AB5">
            <v>523.71826048327648</v>
          </cell>
          <cell r="AC5">
            <v>460.22150276539384</v>
          </cell>
        </row>
        <row r="6">
          <cell r="B6">
            <v>1049.8966731444818</v>
          </cell>
          <cell r="G6">
            <v>122.8145768482276</v>
          </cell>
          <cell r="H6">
            <v>135.10035137596353</v>
          </cell>
          <cell r="I6">
            <v>110.54495908804864</v>
          </cell>
          <cell r="AA6">
            <v>270.87868319579621</v>
          </cell>
          <cell r="AB6">
            <v>300.55668517219624</v>
          </cell>
          <cell r="AC6">
            <v>239.89876174978062</v>
          </cell>
        </row>
        <row r="7">
          <cell r="B7">
            <v>7.4858334457277547</v>
          </cell>
          <cell r="C7">
            <v>7.8318062419533332</v>
          </cell>
          <cell r="D7">
            <v>7.1155711649817555</v>
          </cell>
          <cell r="G7">
            <v>0.73768452092108472</v>
          </cell>
          <cell r="H7">
            <v>0.78619538561806757</v>
          </cell>
          <cell r="I7">
            <v>0.68576788910242781</v>
          </cell>
          <cell r="AA7">
            <v>2.7969053578673639</v>
          </cell>
        </row>
        <row r="8">
          <cell r="B8">
            <v>32.216883033603672</v>
          </cell>
          <cell r="C8">
            <v>34.41895065619493</v>
          </cell>
          <cell r="D8">
            <v>29.965971139917574</v>
          </cell>
          <cell r="G8">
            <v>1.3304853053048253</v>
          </cell>
          <cell r="H8">
            <v>1.5580084400609031</v>
          </cell>
          <cell r="I8">
            <v>1.0979153871797371</v>
          </cell>
          <cell r="AA8">
            <v>16.160195613107273</v>
          </cell>
          <cell r="AB8">
            <v>17.549235232992878</v>
          </cell>
          <cell r="AC8">
            <v>4.8575787087778446</v>
          </cell>
        </row>
        <row r="9">
          <cell r="B9">
            <v>197.23597863762615</v>
          </cell>
          <cell r="C9">
            <v>201.50535849414814</v>
          </cell>
          <cell r="D9">
            <v>193.06957077100847</v>
          </cell>
          <cell r="G9">
            <v>52.921835674198412</v>
          </cell>
          <cell r="H9">
            <v>54.38088546391306</v>
          </cell>
          <cell r="I9">
            <v>51.497977770520393</v>
          </cell>
          <cell r="AA9">
            <v>24.677676414753154</v>
          </cell>
          <cell r="AB9">
            <v>25.435337363170429</v>
          </cell>
          <cell r="AC9">
            <v>23.938289723476068</v>
          </cell>
        </row>
        <row r="10">
          <cell r="B10">
            <v>316.32625257544782</v>
          </cell>
          <cell r="C10">
            <v>323.2936842850508</v>
          </cell>
          <cell r="D10">
            <v>309.45361647282419</v>
          </cell>
          <cell r="G10">
            <v>60.972111005258348</v>
          </cell>
          <cell r="H10">
            <v>63.269378684053251</v>
          </cell>
          <cell r="I10">
            <v>58.648211652406623</v>
          </cell>
          <cell r="AA10">
            <v>56.096768505064496</v>
          </cell>
          <cell r="AB10">
            <v>58.064373398887042</v>
          </cell>
          <cell r="AC10">
            <v>54.254775906404042</v>
          </cell>
        </row>
        <row r="11">
          <cell r="B11">
            <v>1011.3038221445019</v>
          </cell>
          <cell r="G11">
            <v>238.62117668334574</v>
          </cell>
          <cell r="H11">
            <v>249.12191412161798</v>
          </cell>
          <cell r="I11">
            <v>228.11600632153704</v>
          </cell>
          <cell r="AA11">
            <v>134.99326396905059</v>
          </cell>
          <cell r="AB11">
            <v>142.73689178703967</v>
          </cell>
          <cell r="AC11">
            <v>127.15553605522668</v>
          </cell>
        </row>
        <row r="12">
          <cell r="B12">
            <v>20.104068250217249</v>
          </cell>
          <cell r="C12">
            <v>22.209852098240209</v>
          </cell>
          <cell r="D12">
            <v>17.984205958316021</v>
          </cell>
          <cell r="G12">
            <v>7.1506975771903214</v>
          </cell>
          <cell r="H12">
            <v>7.839279296102875</v>
          </cell>
          <cell r="I12">
            <v>6.4307234654766248</v>
          </cell>
          <cell r="AA12">
            <v>5.3907415669407132E-3</v>
          </cell>
          <cell r="AB12">
            <v>0</v>
          </cell>
          <cell r="AC1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sheetData>
    <row r="1" spans="1:3" x14ac:dyDescent="0.25">
      <c r="A1" t="s">
        <v>25</v>
      </c>
    </row>
    <row r="2" spans="1:3" ht="409.5" x14ac:dyDescent="0.25">
      <c r="B2" t="s">
        <v>26</v>
      </c>
      <c r="C2" s="34" t="s">
        <v>28</v>
      </c>
    </row>
    <row r="3" spans="1:3" x14ac:dyDescent="0.25">
      <c r="B3" t="s">
        <v>27</v>
      </c>
      <c r="C3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workbookViewId="0">
      <selection activeCell="T17" sqref="T17"/>
    </sheetView>
  </sheetViews>
  <sheetFormatPr defaultRowHeight="15" x14ac:dyDescent="0.25"/>
  <cols>
    <col min="1" max="1" width="2.140625" style="1" customWidth="1"/>
    <col min="2" max="2" width="2" style="1" customWidth="1"/>
    <col min="3" max="3" width="18.5703125" style="1" customWidth="1"/>
    <col min="4" max="4" width="1.28515625" style="1" customWidth="1"/>
    <col min="5" max="5" width="7.7109375" style="8" customWidth="1"/>
    <col min="6" max="6" width="12.28515625" style="1" customWidth="1"/>
    <col min="7" max="7" width="1.42578125" style="1" customWidth="1"/>
    <col min="8" max="8" width="6.85546875" style="8" customWidth="1"/>
    <col min="9" max="9" width="12.28515625" style="1" customWidth="1"/>
    <col min="10" max="10" width="1.5703125" style="1" customWidth="1"/>
    <col min="11" max="11" width="7" style="8" customWidth="1"/>
    <col min="12" max="12" width="12.28515625" style="1" customWidth="1"/>
    <col min="13" max="13" width="1.28515625" style="1" customWidth="1"/>
    <col min="14" max="19" width="9.140625" style="1"/>
    <col min="20" max="20" width="29.5703125" style="1" customWidth="1"/>
    <col min="21" max="16384" width="9.140625" style="1"/>
  </cols>
  <sheetData>
    <row r="1" spans="1:20" ht="33.75" customHeight="1" x14ac:dyDescent="0.2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0" ht="32.25" customHeight="1" x14ac:dyDescent="0.25">
      <c r="A2" s="2" t="s">
        <v>4</v>
      </c>
      <c r="B2" s="2"/>
      <c r="C2" s="2"/>
      <c r="E2" s="36" t="s">
        <v>17</v>
      </c>
      <c r="F2" s="37"/>
      <c r="H2" s="38" t="s">
        <v>14</v>
      </c>
      <c r="I2" s="38"/>
      <c r="K2" s="38" t="s">
        <v>15</v>
      </c>
      <c r="L2" s="39"/>
      <c r="N2" s="13" t="s">
        <v>1</v>
      </c>
    </row>
    <row r="3" spans="1:20" x14ac:dyDescent="0.25">
      <c r="A3" s="3"/>
      <c r="B3" s="3"/>
      <c r="C3" s="3"/>
      <c r="E3" s="40" t="s">
        <v>24</v>
      </c>
      <c r="F3" s="40"/>
      <c r="G3" s="40"/>
      <c r="H3" s="40"/>
      <c r="I3" s="40"/>
      <c r="J3" s="40"/>
      <c r="K3" s="40"/>
      <c r="L3" s="40"/>
      <c r="M3" s="10"/>
      <c r="N3" s="10"/>
    </row>
    <row r="4" spans="1:20" ht="15.75" x14ac:dyDescent="0.25">
      <c r="A4" s="5" t="s">
        <v>5</v>
      </c>
      <c r="B4" s="7"/>
      <c r="E4" s="14">
        <f>[1]Irrigation_byquintile!B3</f>
        <v>4193.0241070608499</v>
      </c>
      <c r="F4" s="15" t="s">
        <v>18</v>
      </c>
      <c r="G4" s="16"/>
      <c r="H4" s="17">
        <f>[1]Irrigation_byquintile!G3</f>
        <v>601.35420242490318</v>
      </c>
      <c r="I4" s="18" t="str">
        <f>CONCATENATE("(",ROUND([1]Irrigation_byquintile!I3,0),"-",ROUND([1]Irrigation_byquintile!H3,0),")")</f>
        <v>(579-624)</v>
      </c>
      <c r="J4" s="16"/>
      <c r="K4" s="19">
        <f>[1]Irrigation_byquintile!AA3</f>
        <v>1044.0441521039563</v>
      </c>
      <c r="L4" s="20" t="s">
        <v>22</v>
      </c>
      <c r="M4" s="21"/>
      <c r="N4" s="22">
        <v>1E-3</v>
      </c>
    </row>
    <row r="5" spans="1:20" ht="15.75" x14ac:dyDescent="0.25">
      <c r="A5" s="7" t="s">
        <v>7</v>
      </c>
      <c r="B5" s="5"/>
      <c r="C5" s="3"/>
      <c r="D5" s="3"/>
      <c r="E5" s="14">
        <f>[1]Irrigation_byquintile!B4</f>
        <v>267.18066131698941</v>
      </c>
      <c r="F5" s="15" t="str">
        <f>CONCATENATE("(",ROUND([1]Irrigation_byquintile!D4,0),"-",ROUND([1]Irrigation_byquintile!C4,0),")")</f>
        <v>(264-271)</v>
      </c>
      <c r="G5" s="17"/>
      <c r="H5" s="17">
        <f>[1]Irrigation_byquintile!G4</f>
        <v>59.386914723583921</v>
      </c>
      <c r="I5" s="18" t="str">
        <f>CONCATENATE("(",ROUND([1]Irrigation_byquintile!I4,0),"-",ROUND([1]Irrigation_byquintile!H4,0),")")</f>
        <v>(58-61)</v>
      </c>
      <c r="J5" s="17"/>
      <c r="K5" s="17">
        <f>[1]Irrigation_byquintile!AA4</f>
        <v>46.398747202801303</v>
      </c>
      <c r="L5" s="20" t="str">
        <f>CONCATENATE("(",ROUND([1]Irrigation_byquintile!AC4,0),"-",ROUND([1]Irrigation_byquintile!AB4,0),")")</f>
        <v>(45-48)</v>
      </c>
      <c r="M5" s="23"/>
      <c r="N5" s="24">
        <v>4.0000000000000001E-3</v>
      </c>
    </row>
    <row r="6" spans="1:20" ht="15.75" x14ac:dyDescent="0.25">
      <c r="A6" s="5" t="s">
        <v>6</v>
      </c>
      <c r="B6" s="7"/>
      <c r="E6" s="14">
        <f>[1]Irrigation_byquintile!B5</f>
        <v>1291.2739345122538</v>
      </c>
      <c r="F6" s="15" t="s">
        <v>19</v>
      </c>
      <c r="G6" s="21"/>
      <c r="H6" s="17">
        <f>[1]Irrigation_byquintile!G5</f>
        <v>57.418720086872909</v>
      </c>
      <c r="I6" s="18" t="str">
        <f>CONCATENATE("(",ROUND([1]Irrigation_byquintile!I5,0),"-",ROUND([1]Irrigation_byquintile!H5,0),")")</f>
        <v>(49-66)</v>
      </c>
      <c r="J6" s="11"/>
      <c r="K6" s="17">
        <f>[1]Irrigation_byquintile!AA5</f>
        <v>492.03652110394899</v>
      </c>
      <c r="L6" s="20" t="str">
        <f>CONCATENATE("(",ROUND([1]Irrigation_byquintile!AC5,0),"-",ROUND([1]Irrigation_byquintile!AB5,0),")")</f>
        <v>(460-524)</v>
      </c>
      <c r="M6" s="21"/>
      <c r="N6" s="22">
        <v>1E-3</v>
      </c>
    </row>
    <row r="7" spans="1:20" ht="15.75" x14ac:dyDescent="0.25">
      <c r="A7" s="7" t="s">
        <v>0</v>
      </c>
      <c r="B7" s="5"/>
      <c r="E7" s="14">
        <f>[1]Irrigation_byquintile!B6</f>
        <v>1049.8966731444818</v>
      </c>
      <c r="F7" s="15" t="s">
        <v>20</v>
      </c>
      <c r="G7" s="16"/>
      <c r="H7" s="17">
        <f>[1]Irrigation_byquintile!G6</f>
        <v>122.8145768482276</v>
      </c>
      <c r="I7" s="18" t="str">
        <f>CONCATENATE("(",ROUND([1]Irrigation_byquintile!I6,0),"-",ROUND([1]Irrigation_byquintile!H6,0),")")</f>
        <v>(111-135)</v>
      </c>
      <c r="J7" s="11"/>
      <c r="K7" s="17">
        <f>[1]Irrigation_byquintile!AA6</f>
        <v>270.87868319579621</v>
      </c>
      <c r="L7" s="20" t="str">
        <f>CONCATENATE("(",ROUND([1]Irrigation_byquintile!AC6,0),"-",ROUND([1]Irrigation_byquintile!AB6,0),")")</f>
        <v>(240-301)</v>
      </c>
      <c r="M7" s="21"/>
      <c r="N7" s="22">
        <v>0.01</v>
      </c>
    </row>
    <row r="8" spans="1:20" ht="15.75" x14ac:dyDescent="0.25">
      <c r="A8" s="7" t="s">
        <v>2</v>
      </c>
      <c r="B8" s="5"/>
      <c r="E8" s="25">
        <f>[1]Irrigation_byquintile!B7</f>
        <v>7.4858334457277547</v>
      </c>
      <c r="F8" s="15" t="str">
        <f>CONCATENATE("(",ROUND([1]Irrigation_byquintile!D7,1),"-",ROUND([1]Irrigation_byquintile!C7,1),")")</f>
        <v>(7.1-7.8)</v>
      </c>
      <c r="G8" s="16"/>
      <c r="H8" s="26">
        <f>[1]Irrigation_byquintile!G7</f>
        <v>0.73768452092108472</v>
      </c>
      <c r="I8" s="18" t="str">
        <f>CONCATENATE("(",ROUND([1]Irrigation_byquintile!I7,1),"-",ROUND([1]Irrigation_byquintile!H7,1),")")</f>
        <v>(0.7-0.8)</v>
      </c>
      <c r="J8" s="11"/>
      <c r="K8" s="26">
        <f>[1]Irrigation_byquintile!AA7</f>
        <v>2.7969053578673639</v>
      </c>
      <c r="L8" s="20" t="s">
        <v>21</v>
      </c>
      <c r="M8" s="21"/>
      <c r="N8" s="22">
        <v>3.2000000000000001E-2</v>
      </c>
    </row>
    <row r="9" spans="1:20" ht="15.75" x14ac:dyDescent="0.25">
      <c r="A9" s="7" t="s">
        <v>3</v>
      </c>
      <c r="B9" s="5"/>
      <c r="E9" s="14">
        <f>[1]Irrigation_byquintile!B8</f>
        <v>32.216883033603672</v>
      </c>
      <c r="F9" s="15" t="str">
        <f>CONCATENATE("(",ROUND([1]Irrigation_byquintile!D8,0),"-",ROUND([1]Irrigation_byquintile!C8,0),")")</f>
        <v>(30-34)</v>
      </c>
      <c r="G9" s="16"/>
      <c r="H9" s="26">
        <f>[1]Irrigation_byquintile!G8</f>
        <v>1.3304853053048253</v>
      </c>
      <c r="I9" s="18" t="str">
        <f>CONCATENATE("(",ROUND([1]Irrigation_byquintile!I8,1),"-",ROUND([1]Irrigation_byquintile!H8,1),")")</f>
        <v>(1.1-1.6)</v>
      </c>
      <c r="J9" s="11"/>
      <c r="K9" s="17">
        <f>[1]Irrigation_byquintile!AA8</f>
        <v>16.160195613107273</v>
      </c>
      <c r="L9" s="20" t="str">
        <f>CONCATENATE("(",ROUND([1]Irrigation_byquintile!AC8,1),"-",ROUND([1]Irrigation_byquintile!AB8,0),")")</f>
        <v>(4.9-18)</v>
      </c>
      <c r="M9" s="21"/>
      <c r="N9" s="22">
        <v>3.3000000000000002E-2</v>
      </c>
    </row>
    <row r="10" spans="1:20" ht="15.75" x14ac:dyDescent="0.25">
      <c r="A10" s="5" t="s">
        <v>9</v>
      </c>
      <c r="B10" s="7"/>
      <c r="E10" s="14">
        <f>[1]Irrigation_byquintile!B9</f>
        <v>197.23597863762615</v>
      </c>
      <c r="F10" s="15" t="str">
        <f>CONCATENATE("(",ROUND([1]Irrigation_byquintile!D9,0),"-",ROUND([1]Irrigation_byquintile!C9,0),")")</f>
        <v>(193-202)</v>
      </c>
      <c r="G10" s="16"/>
      <c r="H10" s="17">
        <f>[1]Irrigation_byquintile!G9</f>
        <v>52.921835674198412</v>
      </c>
      <c r="I10" s="18" t="str">
        <f>CONCATENATE("(",ROUND([1]Irrigation_byquintile!I9,0),"-",ROUND([1]Irrigation_byquintile!H9,0),")")</f>
        <v>(51-54)</v>
      </c>
      <c r="J10" s="11"/>
      <c r="K10" s="17">
        <f>[1]Irrigation_byquintile!AA9</f>
        <v>24.677676414753154</v>
      </c>
      <c r="L10" s="20" t="str">
        <f>CONCATENATE("(",ROUND([1]Irrigation_byquintile!AC9,0),"-",ROUND([1]Irrigation_byquintile!AB9,0),")")</f>
        <v>(24-25)</v>
      </c>
      <c r="M10" s="21"/>
      <c r="N10" s="22" t="s">
        <v>12</v>
      </c>
    </row>
    <row r="11" spans="1:20" ht="15.75" x14ac:dyDescent="0.25">
      <c r="A11" s="5" t="s">
        <v>8</v>
      </c>
      <c r="B11" s="7"/>
      <c r="E11" s="14">
        <f>[1]Irrigation_byquintile!B10</f>
        <v>316.32625257544782</v>
      </c>
      <c r="F11" s="15" t="str">
        <f>CONCATENATE("(",ROUND([1]Irrigation_byquintile!D10,0),"-",ROUND([1]Irrigation_byquintile!C10,0),")")</f>
        <v>(309-323)</v>
      </c>
      <c r="G11" s="16"/>
      <c r="H11" s="17">
        <f>[1]Irrigation_byquintile!G10</f>
        <v>60.972111005258348</v>
      </c>
      <c r="I11" s="18" t="str">
        <f>CONCATENATE("(",ROUND([1]Irrigation_byquintile!I10,0),"-",ROUND([1]Irrigation_byquintile!H10,0),")")</f>
        <v>(59-63)</v>
      </c>
      <c r="J11" s="11"/>
      <c r="K11" s="17">
        <f>[1]Irrigation_byquintile!AA10</f>
        <v>56.096768505064496</v>
      </c>
      <c r="L11" s="20" t="str">
        <f>CONCATENATE("(",ROUND([1]Irrigation_byquintile!AC10,0),"-",ROUND([1]Irrigation_byquintile!AB10,0),")")</f>
        <v>(54-58)</v>
      </c>
      <c r="M11" s="21"/>
      <c r="N11" s="22">
        <v>0.45200000000000001</v>
      </c>
    </row>
    <row r="12" spans="1:20" ht="15.75" x14ac:dyDescent="0.25">
      <c r="A12" s="7" t="s">
        <v>10</v>
      </c>
      <c r="B12" s="5"/>
      <c r="E12" s="14">
        <f>[1]Irrigation_byquintile!B11</f>
        <v>1011.3038221445019</v>
      </c>
      <c r="F12" s="15" t="s">
        <v>23</v>
      </c>
      <c r="G12" s="16"/>
      <c r="H12" s="17">
        <f>[1]Irrigation_byquintile!G11</f>
        <v>238.62117668334574</v>
      </c>
      <c r="I12" s="18" t="str">
        <f>CONCATENATE("(",ROUND([1]Irrigation_byquintile!I11,0),"-",ROUND([1]Irrigation_byquintile!H11,0),")")</f>
        <v>(228-249)</v>
      </c>
      <c r="J12" s="11"/>
      <c r="K12" s="17">
        <f>[1]Irrigation_byquintile!AA11</f>
        <v>134.99326396905059</v>
      </c>
      <c r="L12" s="20" t="str">
        <f>CONCATENATE("(",ROUND([1]Irrigation_byquintile!AC11,0),"-",ROUND([1]Irrigation_byquintile!AB11,0),")")</f>
        <v>(127-143)</v>
      </c>
      <c r="M12" s="21"/>
      <c r="N12" s="22">
        <v>1.7000000000000001E-2</v>
      </c>
    </row>
    <row r="13" spans="1:20" ht="15.75" x14ac:dyDescent="0.25">
      <c r="A13" s="6" t="s">
        <v>11</v>
      </c>
      <c r="B13" s="6"/>
      <c r="C13" s="2"/>
      <c r="D13" s="2"/>
      <c r="E13" s="27">
        <f>[1]Irrigation_byquintile!B12</f>
        <v>20.104068250217249</v>
      </c>
      <c r="F13" s="28" t="str">
        <f>CONCATENATE("(",ROUND([1]Irrigation_byquintile!D12,0),"-",ROUND([1]Irrigation_byquintile!C12,0),")")</f>
        <v>(18-22)</v>
      </c>
      <c r="G13" s="29"/>
      <c r="H13" s="12">
        <f>[1]Irrigation_byquintile!G12</f>
        <v>7.1506975771903214</v>
      </c>
      <c r="I13" s="28" t="str">
        <f>CONCATENATE("(",ROUND([1]Irrigation_byquintile!I12,1),"-",ROUND([1]Irrigation_byquintile!H12,1),")")</f>
        <v>(6.4-7.8)</v>
      </c>
      <c r="J13" s="12"/>
      <c r="K13" s="30">
        <f>[1]Irrigation_byquintile!AA12</f>
        <v>5.3907415669407132E-3</v>
      </c>
      <c r="L13" s="29" t="str">
        <f>CONCATENATE("(",ROUND([1]Irrigation_byquintile!AC12,0),"-",ROUND([1]Irrigation_byquintile!AB12,0),")")</f>
        <v>(0-0)</v>
      </c>
      <c r="M13" s="31"/>
      <c r="N13" s="32">
        <v>5.2999999999999999E-2</v>
      </c>
      <c r="T13" s="33"/>
    </row>
    <row r="14" spans="1:20" ht="6" customHeight="1" x14ac:dyDescent="0.25"/>
    <row r="15" spans="1:20" x14ac:dyDescent="0.25">
      <c r="A15" s="4" t="s">
        <v>16</v>
      </c>
    </row>
    <row r="16" spans="1:20" ht="18" x14ac:dyDescent="0.25">
      <c r="A16" s="1" t="s">
        <v>13</v>
      </c>
    </row>
    <row r="24" spans="5:12" x14ac:dyDescent="0.25">
      <c r="E24" s="9"/>
    </row>
    <row r="27" spans="5:12" x14ac:dyDescent="0.25">
      <c r="L27" s="33"/>
    </row>
  </sheetData>
  <mergeCells count="5">
    <mergeCell ref="A1:N1"/>
    <mergeCell ref="E2:F2"/>
    <mergeCell ref="H2:I2"/>
    <mergeCell ref="K2:L2"/>
    <mergeCell ref="E3:L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S5 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Conrad, Zach - ARS</dc:creator>
  <cp:lastModifiedBy>Conrad, Zach - ARS</cp:lastModifiedBy>
  <cp:lastPrinted>2018-02-22T19:30:40Z</cp:lastPrinted>
  <dcterms:created xsi:type="dcterms:W3CDTF">2017-06-29T18:47:42Z</dcterms:created>
  <dcterms:modified xsi:type="dcterms:W3CDTF">2018-03-26T16:07:19Z</dcterms:modified>
</cp:coreProperties>
</file>