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8195" windowHeight="12075"/>
  </bookViews>
  <sheets>
    <sheet name="Species ID tool with examples" sheetId="1" r:id="rId1"/>
    <sheet name="Species ID tool blank template" sheetId="3" r:id="rId2"/>
  </sheets>
  <definedNames>
    <definedName name="OLE_LINK1" localSheetId="1">'Species ID tool blank template'!$F$35</definedName>
    <definedName name="OLE_LINK1" localSheetId="0">'Species ID tool with examples'!$F$35</definedName>
  </definedNames>
  <calcPr calcId="145621"/>
</workbook>
</file>

<file path=xl/calcChain.xml><?xml version="1.0" encoding="utf-8"?>
<calcChain xmlns="http://schemas.openxmlformats.org/spreadsheetml/2006/main">
  <c r="F20" i="3" l="1"/>
  <c r="F19" i="3"/>
  <c r="F18" i="3"/>
  <c r="F17" i="3"/>
  <c r="F16" i="3"/>
  <c r="L15" i="3"/>
  <c r="F15" i="3"/>
  <c r="L14" i="3"/>
  <c r="F14" i="3"/>
  <c r="L13" i="3"/>
  <c r="F13" i="3"/>
  <c r="T12" i="3"/>
  <c r="L12" i="3"/>
  <c r="F12" i="3"/>
  <c r="T11" i="3"/>
  <c r="L11" i="3"/>
  <c r="F11" i="3"/>
  <c r="T10" i="3"/>
  <c r="L10" i="3"/>
  <c r="F10" i="3"/>
  <c r="T9" i="3"/>
  <c r="L9" i="3"/>
  <c r="F9" i="3"/>
  <c r="T8" i="3"/>
  <c r="L8" i="3"/>
  <c r="F8" i="3"/>
  <c r="T7" i="3"/>
  <c r="L7" i="3"/>
  <c r="F7" i="3"/>
  <c r="T6" i="3"/>
  <c r="L6" i="3"/>
  <c r="F6" i="3"/>
  <c r="L7" i="1"/>
  <c r="L8" i="1"/>
  <c r="L9" i="1"/>
  <c r="L10" i="1"/>
  <c r="L11" i="1"/>
  <c r="L12" i="1"/>
  <c r="L13" i="1"/>
  <c r="L14" i="1"/>
  <c r="L15" i="1"/>
  <c r="L6" i="1"/>
  <c r="T12" i="1" l="1"/>
  <c r="T11" i="1"/>
  <c r="T10" i="1"/>
  <c r="T9" i="1"/>
  <c r="T8" i="1"/>
  <c r="T7" i="1"/>
  <c r="T6" i="1"/>
  <c r="F20" i="1" l="1"/>
  <c r="F19" i="1"/>
  <c r="F18" i="1"/>
  <c r="F17" i="1"/>
  <c r="F16" i="1"/>
  <c r="F15" i="1"/>
  <c r="F14" i="1"/>
  <c r="F13" i="1"/>
  <c r="F12" i="1"/>
  <c r="F11" i="1"/>
  <c r="F10" i="1"/>
  <c r="F9" i="1"/>
  <c r="F8" i="1"/>
  <c r="F7" i="1"/>
  <c r="F6" i="1"/>
</calcChain>
</file>

<file path=xl/sharedStrings.xml><?xml version="1.0" encoding="utf-8"?>
<sst xmlns="http://schemas.openxmlformats.org/spreadsheetml/2006/main" count="130" uniqueCount="44">
  <si>
    <t>This is an Excel table worksheet that can be used to identify the Lymantria species present in the Taqman discrimination assays by simply entering assay results as positive (Y) or negative (N) in the worksheet.</t>
  </si>
  <si>
    <t>This assay will be broken into three steps.</t>
  </si>
  <si>
    <t>Sample</t>
  </si>
  <si>
    <t>AGM complex COI</t>
  </si>
  <si>
    <t>Ldaj COI</t>
  </si>
  <si>
    <t>Lda COI</t>
  </si>
  <si>
    <t>Identification AGM complex</t>
  </si>
  <si>
    <t>Ldd COI</t>
  </si>
  <si>
    <r>
      <t>Identification</t>
    </r>
    <r>
      <rPr>
        <b/>
        <i/>
        <sz val="11"/>
        <color theme="1"/>
        <rFont val="Calibri"/>
        <family val="2"/>
        <scheme val="minor"/>
      </rPr>
      <t xml:space="preserve"> L. dispar dispar</t>
    </r>
  </si>
  <si>
    <r>
      <rPr>
        <b/>
        <i/>
        <sz val="11"/>
        <color theme="1"/>
        <rFont val="Calibri"/>
        <family val="2"/>
        <scheme val="minor"/>
      </rPr>
      <t xml:space="preserve">L. monacha </t>
    </r>
    <r>
      <rPr>
        <b/>
        <sz val="11"/>
        <color theme="1"/>
        <rFont val="Calibri"/>
        <family val="2"/>
        <scheme val="minor"/>
      </rPr>
      <t>COI</t>
    </r>
  </si>
  <si>
    <r>
      <rPr>
        <b/>
        <i/>
        <sz val="11"/>
        <color theme="1"/>
        <rFont val="Calibri"/>
        <family val="2"/>
        <scheme val="minor"/>
      </rPr>
      <t>L. fumida</t>
    </r>
    <r>
      <rPr>
        <b/>
        <sz val="11"/>
        <color theme="1"/>
        <rFont val="Calibri"/>
        <family val="2"/>
        <scheme val="minor"/>
      </rPr>
      <t xml:space="preserve"> COI</t>
    </r>
  </si>
  <si>
    <r>
      <rPr>
        <b/>
        <i/>
        <sz val="11"/>
        <color theme="1"/>
        <rFont val="Calibri"/>
        <family val="2"/>
        <scheme val="minor"/>
      </rPr>
      <t>L. mathura</t>
    </r>
    <r>
      <rPr>
        <b/>
        <sz val="11"/>
        <color theme="1"/>
        <rFont val="Calibri"/>
        <family val="2"/>
        <scheme val="minor"/>
      </rPr>
      <t xml:space="preserve"> COI</t>
    </r>
  </si>
  <si>
    <r>
      <rPr>
        <b/>
        <i/>
        <sz val="11"/>
        <color theme="1"/>
        <rFont val="Calibri"/>
        <family val="2"/>
        <scheme val="minor"/>
      </rPr>
      <t>L. xylina</t>
    </r>
    <r>
      <rPr>
        <b/>
        <sz val="11"/>
        <color theme="1"/>
        <rFont val="Calibri"/>
        <family val="2"/>
        <scheme val="minor"/>
      </rPr>
      <t xml:space="preserve"> COI</t>
    </r>
  </si>
  <si>
    <r>
      <rPr>
        <b/>
        <i/>
        <sz val="11"/>
        <color theme="1"/>
        <rFont val="Calibri"/>
        <family val="2"/>
        <scheme val="minor"/>
      </rPr>
      <t>L. lucescens</t>
    </r>
    <r>
      <rPr>
        <b/>
        <sz val="11"/>
        <color theme="1"/>
        <rFont val="Calibri"/>
        <family val="2"/>
        <scheme val="minor"/>
      </rPr>
      <t xml:space="preserve"> COI</t>
    </r>
  </si>
  <si>
    <t>Identification OTLS</t>
  </si>
  <si>
    <r>
      <t xml:space="preserve">Step 3 – Is it OTLS: </t>
    </r>
    <r>
      <rPr>
        <sz val="11"/>
        <color theme="1"/>
        <rFont val="Calibri"/>
        <family val="2"/>
        <scheme val="minor"/>
      </rPr>
      <t xml:space="preserve">Continue the analysis with all samples that were classed as “Not </t>
    </r>
    <r>
      <rPr>
        <i/>
        <sz val="11"/>
        <color theme="1"/>
        <rFont val="Calibri"/>
        <family val="2"/>
        <scheme val="minor"/>
      </rPr>
      <t>Lymantria dispar dispar</t>
    </r>
    <r>
      <rPr>
        <sz val="11"/>
        <color theme="1"/>
        <rFont val="Calibri"/>
        <family val="2"/>
        <scheme val="minor"/>
      </rPr>
      <t xml:space="preserve">”. Enter all OTLS results for the </t>
    </r>
  </si>
  <si>
    <r>
      <t xml:space="preserve">samples </t>
    </r>
    <r>
      <rPr>
        <i/>
        <sz val="11"/>
        <color theme="1"/>
        <rFont val="Calibri"/>
        <family val="2"/>
        <scheme val="minor"/>
      </rPr>
      <t>(L. monacha, L. fumida, L. mathura, L. lucescens, L. xylina</t>
    </r>
    <r>
      <rPr>
        <sz val="11"/>
        <color theme="1"/>
        <rFont val="Calibri"/>
        <family val="2"/>
        <scheme val="minor"/>
      </rPr>
      <t xml:space="preserve">). The worksheet will class them correctly.  All remaining negative samples will </t>
    </r>
  </si>
  <si>
    <t>be classed as “NTLS” or non-target Lymantria species.</t>
  </si>
  <si>
    <r>
      <t>Step 2 – Is it Ldd:</t>
    </r>
    <r>
      <rPr>
        <sz val="11"/>
        <color theme="1"/>
        <rFont val="Calibri"/>
        <family val="2"/>
        <scheme val="minor"/>
      </rPr>
      <t xml:space="preserve">  Continue the analysis with all samples that were classed as “Not AGM complex”.  </t>
    </r>
    <r>
      <rPr>
        <sz val="11"/>
        <color theme="1"/>
        <rFont val="Calibri"/>
        <family val="2"/>
        <scheme val="minor"/>
      </rPr>
      <t xml:space="preserve"> </t>
    </r>
  </si>
  <si>
    <r>
      <t>Step 1 - Is it AGM:</t>
    </r>
    <r>
      <rPr>
        <sz val="12"/>
        <color theme="1"/>
        <rFont val="Calibri"/>
        <family val="2"/>
        <scheme val="minor"/>
      </rPr>
      <t xml:space="preserve"> Enter all AGM complex results for all samples (AGM complex COI, Ldaj COI, Lda COI-3P, L. albescens COI). </t>
    </r>
  </si>
  <si>
    <r>
      <t xml:space="preserve">The worksheet will identify all positive AGM samples, including whether they are </t>
    </r>
    <r>
      <rPr>
        <i/>
        <sz val="12"/>
        <color theme="1"/>
        <rFont val="Calibri"/>
        <family val="2"/>
        <scheme val="minor"/>
      </rPr>
      <t xml:space="preserve">L. dispar asiatica, L. dispar japonica, L. umbrosa, </t>
    </r>
  </si>
  <si>
    <t>L. albescens/postalba or “Not AGM complex”.</t>
  </si>
  <si>
    <t>Duplex 1A</t>
  </si>
  <si>
    <t>Duplex 1B</t>
  </si>
  <si>
    <t>Duplex 2A</t>
  </si>
  <si>
    <t>Duplex 2B</t>
  </si>
  <si>
    <t>Simplex 3A</t>
  </si>
  <si>
    <t>Duplex 4A</t>
  </si>
  <si>
    <t>Duplex 4B</t>
  </si>
  <si>
    <t>Duplex 5A</t>
  </si>
  <si>
    <t>Duplex 5B</t>
  </si>
  <si>
    <t>Triplex 6A</t>
  </si>
  <si>
    <t>Triplex 6B</t>
  </si>
  <si>
    <t>Triplex 6C</t>
  </si>
  <si>
    <t>Ldd FS1 Asian allele (A)</t>
  </si>
  <si>
    <r>
      <rPr>
        <b/>
        <i/>
        <sz val="11"/>
        <color theme="1"/>
        <rFont val="Calibri"/>
        <family val="2"/>
        <scheme val="minor"/>
      </rPr>
      <t>L. albescens /L. postalba</t>
    </r>
    <r>
      <rPr>
        <b/>
        <sz val="11"/>
        <color theme="1"/>
        <rFont val="Calibri"/>
        <family val="2"/>
        <scheme val="minor"/>
      </rPr>
      <t xml:space="preserve"> COI</t>
    </r>
  </si>
  <si>
    <t>Ldd FS1 N. American allele (N)</t>
  </si>
  <si>
    <t>y</t>
  </si>
  <si>
    <t>n</t>
  </si>
  <si>
    <t>Enter all Lymantria dispar dispar results for the samples (Ldd COI, Ldd FS1 Asian allele, Ldd FS1 N. American allele).</t>
  </si>
  <si>
    <r>
      <t xml:space="preserve">The worksheet will identify all positive </t>
    </r>
    <r>
      <rPr>
        <i/>
        <sz val="11"/>
        <color theme="1"/>
        <rFont val="Calibri"/>
        <family val="2"/>
        <scheme val="minor"/>
      </rPr>
      <t>L. dispar dispar</t>
    </r>
    <r>
      <rPr>
        <sz val="11"/>
        <color theme="1"/>
        <rFont val="Calibri"/>
        <family val="2"/>
        <scheme val="minor"/>
      </rPr>
      <t xml:space="preserve"> samples and will class them as either homozygous FS1 Asian allele (A), </t>
    </r>
  </si>
  <si>
    <t>homozygous FS1 N. American allele (N), heterozygous Asian allele/N. American allele (NA) or “Not Lymantria dispar dispar”.</t>
  </si>
  <si>
    <r>
      <rPr>
        <sz val="11"/>
        <color theme="1"/>
        <rFont val="Calibri"/>
        <family val="2"/>
        <scheme val="minor"/>
      </rPr>
      <t xml:space="preserve">Enter all </t>
    </r>
    <r>
      <rPr>
        <i/>
        <sz val="11"/>
        <color theme="1"/>
        <rFont val="Calibri"/>
        <family val="2"/>
        <scheme val="minor"/>
      </rPr>
      <t xml:space="preserve">Lymantria dispar dispar </t>
    </r>
    <r>
      <rPr>
        <sz val="11"/>
        <color theme="1"/>
        <rFont val="Calibri"/>
        <family val="2"/>
        <scheme val="minor"/>
      </rPr>
      <t>results for the samples (Ldd COI, Ldd FS1 Asian allele, Ldd FS1 N. American allele).</t>
    </r>
  </si>
  <si>
    <t>be classed as “NTS” or non-target species.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</si>
</sst>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1"/>
      <name val="Calibri"/>
      <family val="2"/>
      <scheme val="minor"/>
    </font>
    <font>
      <i/>
      <sz val="11"/>
      <color rgb="FF000000"/>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s>
  <borders count="3">
    <border>
      <left/>
      <right/>
      <top/>
      <bottom/>
      <diagonal/>
    </border>
    <border>
      <left/>
      <right/>
      <top/>
      <bottom style="double">
        <color indexed="64"/>
      </bottom>
      <diagonal/>
    </border>
    <border>
      <left/>
      <right/>
      <top/>
      <bottom style="thin">
        <color indexed="64"/>
      </bottom>
      <diagonal/>
    </border>
  </borders>
  <cellStyleXfs count="1">
    <xf numFmtId="0" fontId="0" fillId="0" borderId="0"/>
  </cellStyleXfs>
  <cellXfs count="62">
    <xf numFmtId="0" fontId="0" fillId="0" borderId="0" xfId="0"/>
    <xf numFmtId="0" fontId="0" fillId="2" borderId="0" xfId="0" applyFill="1" applyAlignment="1">
      <alignment vertical="center"/>
    </xf>
    <xf numFmtId="0" fontId="0" fillId="2" borderId="0" xfId="0" applyFill="1" applyAlignment="1">
      <alignment horizontal="center"/>
    </xf>
    <xf numFmtId="0" fontId="0" fillId="2" borderId="0" xfId="0" applyFont="1" applyFill="1" applyAlignment="1">
      <alignment horizontal="center"/>
    </xf>
    <xf numFmtId="0" fontId="2" fillId="2" borderId="0" xfId="0" applyFont="1" applyFill="1" applyAlignment="1">
      <alignment horizontal="center"/>
    </xf>
    <xf numFmtId="0" fontId="0" fillId="0" borderId="0" xfId="0" applyAlignment="1">
      <alignment horizontal="center"/>
    </xf>
    <xf numFmtId="0" fontId="2" fillId="0" borderId="0" xfId="0" applyFont="1" applyAlignment="1">
      <alignment horizontal="center"/>
    </xf>
    <xf numFmtId="0" fontId="0" fillId="2" borderId="0" xfId="0" applyFill="1" applyBorder="1" applyAlignment="1">
      <alignment horizontal="left"/>
    </xf>
    <xf numFmtId="0" fontId="0" fillId="0" borderId="0" xfId="0" applyFont="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0" fillId="5" borderId="0" xfId="0" applyFill="1" applyAlignment="1">
      <alignment horizontal="center"/>
    </xf>
    <xf numFmtId="0" fontId="0" fillId="6" borderId="0" xfId="0" applyFill="1" applyAlignment="1">
      <alignment horizontal="center"/>
    </xf>
    <xf numFmtId="0" fontId="1"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0" borderId="0" xfId="0" applyFont="1" applyBorder="1" applyAlignment="1">
      <alignment horizontal="center" vertical="center"/>
    </xf>
    <xf numFmtId="0" fontId="1" fillId="5" borderId="1" xfId="0" applyFont="1" applyFill="1" applyBorder="1" applyAlignment="1">
      <alignment horizontal="center" vertical="center"/>
    </xf>
    <xf numFmtId="0" fontId="1" fillId="0" borderId="0" xfId="0" applyFont="1" applyAlignment="1">
      <alignment horizontal="center" vertical="center"/>
    </xf>
    <xf numFmtId="0" fontId="4" fillId="0" borderId="0" xfId="0" applyFont="1" applyBorder="1" applyAlignment="1">
      <alignment horizontal="center"/>
    </xf>
    <xf numFmtId="0" fontId="4" fillId="3" borderId="0" xfId="0" applyFont="1" applyFill="1" applyAlignment="1">
      <alignment horizontal="center"/>
    </xf>
    <xf numFmtId="0" fontId="4" fillId="4" borderId="0" xfId="0" applyFont="1" applyFill="1" applyAlignment="1">
      <alignment horizontal="center"/>
    </xf>
    <xf numFmtId="0" fontId="5" fillId="0" borderId="0" xfId="0" applyFont="1" applyAlignment="1">
      <alignment horizontal="center"/>
    </xf>
    <xf numFmtId="0" fontId="2" fillId="0" borderId="0" xfId="0" applyFont="1" applyAlignment="1">
      <alignment horizontal="center" vertical="center"/>
    </xf>
    <xf numFmtId="0" fontId="4" fillId="0" borderId="0" xfId="0" applyFont="1" applyBorder="1" applyAlignment="1">
      <alignment horizontal="center" vertical="center"/>
    </xf>
    <xf numFmtId="0" fontId="4" fillId="5" borderId="0" xfId="0" applyFont="1" applyFill="1" applyAlignment="1">
      <alignment horizontal="center"/>
    </xf>
    <xf numFmtId="0" fontId="4" fillId="6" borderId="0" xfId="0" applyFont="1" applyFill="1" applyAlignment="1">
      <alignment horizontal="center"/>
    </xf>
    <xf numFmtId="0" fontId="4" fillId="0" borderId="0" xfId="0" applyFont="1" applyAlignment="1">
      <alignment horizontal="center"/>
    </xf>
    <xf numFmtId="0" fontId="0"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Font="1" applyBorder="1" applyAlignment="1">
      <alignment horizontal="center"/>
    </xf>
    <xf numFmtId="0" fontId="0" fillId="5" borderId="0" xfId="0" applyFill="1" applyBorder="1" applyAlignment="1">
      <alignment horizontal="center"/>
    </xf>
    <xf numFmtId="0" fontId="4" fillId="3" borderId="0" xfId="0" applyFont="1" applyFill="1" applyBorder="1" applyAlignment="1">
      <alignment horizontal="center"/>
    </xf>
    <xf numFmtId="0" fontId="4" fillId="4" borderId="0" xfId="0" applyFont="1" applyFill="1" applyBorder="1" applyAlignment="1">
      <alignment horizontal="center"/>
    </xf>
    <xf numFmtId="0" fontId="0" fillId="0" borderId="1" xfId="0" applyBorder="1" applyAlignment="1">
      <alignment horizontal="center"/>
    </xf>
    <xf numFmtId="0" fontId="0" fillId="4" borderId="1" xfId="0" applyFill="1" applyBorder="1" applyAlignment="1">
      <alignment horizontal="center"/>
    </xf>
    <xf numFmtId="0" fontId="0" fillId="0" borderId="0" xfId="0" applyBorder="1" applyAlignment="1">
      <alignment horizontal="center"/>
    </xf>
    <xf numFmtId="0" fontId="0" fillId="0" borderId="0" xfId="0" applyBorder="1" applyAlignment="1">
      <alignment horizontal="center" vertical="center"/>
    </xf>
    <xf numFmtId="0" fontId="0" fillId="3" borderId="0" xfId="0" applyFill="1" applyBorder="1" applyAlignment="1">
      <alignment horizontal="center"/>
    </xf>
    <xf numFmtId="0" fontId="0" fillId="4" borderId="0" xfId="0" applyFill="1" applyBorder="1" applyAlignment="1">
      <alignment horizontal="center"/>
    </xf>
    <xf numFmtId="0" fontId="0" fillId="0" borderId="1" xfId="0" applyFont="1" applyBorder="1" applyAlignment="1">
      <alignment horizontal="center"/>
    </xf>
    <xf numFmtId="0" fontId="0" fillId="5" borderId="1" xfId="0" applyFill="1" applyBorder="1" applyAlignment="1">
      <alignment horizontal="center"/>
    </xf>
    <xf numFmtId="0" fontId="0" fillId="6" borderId="1" xfId="0" applyFill="1" applyBorder="1" applyAlignment="1">
      <alignment horizontal="center"/>
    </xf>
    <xf numFmtId="0" fontId="1" fillId="0" borderId="0" xfId="0" applyFont="1"/>
    <xf numFmtId="0" fontId="0" fillId="3" borderId="1" xfId="0" applyFill="1" applyBorder="1" applyAlignment="1">
      <alignment horizontal="center"/>
    </xf>
    <xf numFmtId="0" fontId="5" fillId="0" borderId="1" xfId="0" applyFont="1" applyBorder="1" applyAlignment="1">
      <alignment horizontal="center"/>
    </xf>
    <xf numFmtId="0" fontId="2" fillId="0" borderId="0" xfId="0" applyFont="1" applyAlignment="1">
      <alignment horizontal="left"/>
    </xf>
    <xf numFmtId="0" fontId="0" fillId="0" borderId="0" xfId="0" applyFont="1" applyAlignment="1">
      <alignment horizontal="left"/>
    </xf>
    <xf numFmtId="0" fontId="6" fillId="0" borderId="0" xfId="0" applyFont="1"/>
    <xf numFmtId="0" fontId="7" fillId="0" borderId="0" xfId="0" applyFont="1" applyAlignment="1">
      <alignment horizontal="center"/>
    </xf>
    <xf numFmtId="0" fontId="8" fillId="0" borderId="0" xfId="0" applyFont="1" applyAlignment="1">
      <alignment horizontal="center"/>
    </xf>
    <xf numFmtId="0" fontId="7" fillId="0" borderId="0" xfId="0" applyFont="1"/>
    <xf numFmtId="0" fontId="7" fillId="0" borderId="0" xfId="0" applyFont="1" applyBorder="1" applyAlignment="1">
      <alignment horizontal="left"/>
    </xf>
    <xf numFmtId="0" fontId="1" fillId="3" borderId="1" xfId="0" applyFont="1" applyFill="1" applyBorder="1" applyAlignment="1">
      <alignment horizontal="center" vertical="center"/>
    </xf>
    <xf numFmtId="0" fontId="2" fillId="0" borderId="1" xfId="0" applyFont="1" applyBorder="1" applyAlignment="1">
      <alignment horizontal="center" vertical="center"/>
    </xf>
    <xf numFmtId="0" fontId="1" fillId="6" borderId="1" xfId="0" applyFont="1" applyFill="1" applyBorder="1" applyAlignment="1">
      <alignment horizontal="center" vertical="center" wrapText="1"/>
    </xf>
    <xf numFmtId="0" fontId="1" fillId="3" borderId="2" xfId="0" applyFont="1" applyFill="1" applyBorder="1" applyAlignment="1">
      <alignment horizontal="center"/>
    </xf>
    <xf numFmtId="0" fontId="1" fillId="4" borderId="2" xfId="0" applyFont="1" applyFill="1" applyBorder="1" applyAlignment="1">
      <alignment horizontal="center"/>
    </xf>
    <xf numFmtId="0" fontId="1" fillId="5" borderId="2" xfId="0" applyFont="1" applyFill="1" applyBorder="1" applyAlignment="1">
      <alignment horizontal="center"/>
    </xf>
    <xf numFmtId="0" fontId="1" fillId="6" borderId="2" xfId="0" applyFont="1" applyFill="1" applyBorder="1" applyAlignment="1">
      <alignment horizontal="center"/>
    </xf>
    <xf numFmtId="0" fontId="0" fillId="0" borderId="0" xfId="0" applyAlignment="1">
      <alignment horizontal="center" vertical="center"/>
    </xf>
    <xf numFmtId="0" fontId="0" fillId="0" borderId="1"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tabSelected="1" workbookViewId="0">
      <selection activeCell="H39" sqref="H39"/>
    </sheetView>
  </sheetViews>
  <sheetFormatPr baseColWidth="10" defaultColWidth="9.140625" defaultRowHeight="15" x14ac:dyDescent="0.25"/>
  <cols>
    <col min="1" max="1" width="12.7109375" style="36" customWidth="1"/>
    <col min="2" max="5" width="15.7109375" style="5" customWidth="1"/>
    <col min="6" max="6" width="30.7109375" style="8" customWidth="1"/>
    <col min="7" max="8" width="15.7109375" style="6" customWidth="1"/>
    <col min="9" max="9" width="15.7109375" style="5" customWidth="1"/>
    <col min="10" max="11" width="20.7109375" style="5" customWidth="1"/>
    <col min="12" max="12" width="45.7109375" style="5" customWidth="1"/>
    <col min="13" max="13" width="15.7109375" style="5" customWidth="1"/>
    <col min="14" max="19" width="15.7109375" customWidth="1"/>
    <col min="20" max="20" width="25.7109375" style="5" customWidth="1"/>
  </cols>
  <sheetData>
    <row r="1" spans="1:20" x14ac:dyDescent="0.25">
      <c r="A1" s="1" t="s">
        <v>0</v>
      </c>
      <c r="B1" s="2"/>
      <c r="C1" s="2"/>
      <c r="D1" s="2"/>
      <c r="E1" s="2"/>
      <c r="F1" s="3"/>
      <c r="G1" s="4"/>
      <c r="H1" s="4"/>
      <c r="I1" s="2"/>
      <c r="J1" s="2"/>
      <c r="K1" s="2"/>
      <c r="L1" s="2"/>
    </row>
    <row r="2" spans="1:20" x14ac:dyDescent="0.25">
      <c r="A2" s="7" t="s">
        <v>1</v>
      </c>
      <c r="B2" s="2"/>
      <c r="C2" s="2"/>
      <c r="D2" s="2"/>
    </row>
    <row r="3" spans="1:20" x14ac:dyDescent="0.25">
      <c r="A3" s="9"/>
      <c r="C3" s="10"/>
      <c r="D3" s="10"/>
    </row>
    <row r="4" spans="1:20" x14ac:dyDescent="0.25">
      <c r="A4" s="9"/>
      <c r="B4" s="56" t="s">
        <v>22</v>
      </c>
      <c r="C4" s="56" t="s">
        <v>23</v>
      </c>
      <c r="D4" s="57" t="s">
        <v>24</v>
      </c>
      <c r="E4" s="57" t="s">
        <v>25</v>
      </c>
      <c r="I4" s="58" t="s">
        <v>26</v>
      </c>
      <c r="J4" s="59" t="s">
        <v>27</v>
      </c>
      <c r="K4" s="59" t="s">
        <v>28</v>
      </c>
      <c r="N4" s="5"/>
      <c r="O4" s="56" t="s">
        <v>29</v>
      </c>
      <c r="P4" s="56" t="s">
        <v>30</v>
      </c>
      <c r="Q4" s="57" t="s">
        <v>31</v>
      </c>
      <c r="R4" s="57" t="s">
        <v>32</v>
      </c>
      <c r="S4" s="57" t="s">
        <v>33</v>
      </c>
      <c r="T4" s="6"/>
    </row>
    <row r="5" spans="1:20" s="18" customFormat="1" ht="30.75" thickBot="1" x14ac:dyDescent="0.3">
      <c r="A5" s="13" t="s">
        <v>2</v>
      </c>
      <c r="B5" s="14" t="s">
        <v>35</v>
      </c>
      <c r="C5" s="14" t="s">
        <v>3</v>
      </c>
      <c r="D5" s="15" t="s">
        <v>4</v>
      </c>
      <c r="E5" s="15" t="s">
        <v>5</v>
      </c>
      <c r="F5" s="13" t="s">
        <v>6</v>
      </c>
      <c r="G5" s="16"/>
      <c r="H5" s="13" t="s">
        <v>2</v>
      </c>
      <c r="I5" s="17" t="s">
        <v>7</v>
      </c>
      <c r="J5" s="55" t="s">
        <v>34</v>
      </c>
      <c r="K5" s="55" t="s">
        <v>36</v>
      </c>
      <c r="L5" s="13" t="s">
        <v>8</v>
      </c>
      <c r="M5" s="16"/>
      <c r="N5" s="13" t="s">
        <v>2</v>
      </c>
      <c r="O5" s="53" t="s">
        <v>9</v>
      </c>
      <c r="P5" s="53" t="s">
        <v>10</v>
      </c>
      <c r="Q5" s="15" t="s">
        <v>11</v>
      </c>
      <c r="R5" s="15" t="s">
        <v>12</v>
      </c>
      <c r="S5" s="15" t="s">
        <v>13</v>
      </c>
      <c r="T5" s="13" t="s">
        <v>14</v>
      </c>
    </row>
    <row r="6" spans="1:20" ht="15.75" thickTop="1" x14ac:dyDescent="0.25">
      <c r="A6" s="19"/>
      <c r="B6" s="20" t="s">
        <v>37</v>
      </c>
      <c r="C6" s="20" t="s">
        <v>38</v>
      </c>
      <c r="D6" s="21"/>
      <c r="E6" s="21"/>
      <c r="F6" s="22" t="str">
        <f t="shared" ref="F6:F20" si="0">IF(AND(C6="Y",D6="Y",E6="Y",B6="N"),"Lymantria dispar asiatica",IF(AND(C6="Y",D6="Y",E6="N",B6="N"),"Lymantria dispar japonica", IF(AND(C6="Y",D6="N",B6="N"),"Lymantria umbrosa",IF(AND(C6="N",B6="Y"),"Lymantria albescens/postalba",IF(AND(C6="N",B6="N"),"Not AGM complex")))))</f>
        <v>Lymantria albescens/postalba</v>
      </c>
      <c r="G6" s="23"/>
      <c r="H6" s="24"/>
      <c r="I6" s="25" t="s">
        <v>37</v>
      </c>
      <c r="J6" s="26" t="s">
        <v>37</v>
      </c>
      <c r="K6" s="26" t="s">
        <v>38</v>
      </c>
      <c r="L6" s="60" t="str">
        <f>IF(AND(I6="Y",J6="Y",K6="N"),"Lymantria dispar dispar homozygous FS1-A",IF(AND(I6="Y",J6="N",K6="Y"),"Lymantria dispar dispar homozygous FS1-N",IF(AND(I6="Y",J6="Y",K6="Y"),"Lymantria dispar dispar heterozygous FS1-NA",IF(AND(I6="N"),"Not Lymantria dispar dispar"))))</f>
        <v>Lymantria dispar dispar homozygous FS1-A</v>
      </c>
      <c r="N6" s="27"/>
      <c r="O6" s="20" t="s">
        <v>37</v>
      </c>
      <c r="P6" s="20" t="s">
        <v>38</v>
      </c>
      <c r="Q6" s="21" t="s">
        <v>38</v>
      </c>
      <c r="R6" s="21" t="s">
        <v>38</v>
      </c>
      <c r="S6" s="21" t="s">
        <v>38</v>
      </c>
      <c r="T6" s="23" t="str">
        <f>IF(AND(O6="Y",P6="N",Q6="N",S6="N",R6="N"),"Lymantria monacha",IF(AND(O6="N",P6="Y",Q6="N",S6="N",R6="N"),"Lymantria fumida", IF(AND(O6="N",P6="N",Q6="Y",S6="N",R6="N"),"Lymantria mathura", IF(AND(O6="N",P6="N",Q6="N",S6="Y",R6="N"),"Lymantria lucescens", IF(AND(O6="N",P6="N",Q6="N",S6="N",R6="Y"),"Lymantria xylina", IF(AND(O6="N",P6="N",Q6="N",S6="N",R6="N"),"NTLS"))))))</f>
        <v>Lymantria monacha</v>
      </c>
    </row>
    <row r="7" spans="1:20" x14ac:dyDescent="0.25">
      <c r="A7" s="19"/>
      <c r="B7" s="20" t="s">
        <v>38</v>
      </c>
      <c r="C7" s="20" t="s">
        <v>37</v>
      </c>
      <c r="D7" s="21" t="s">
        <v>38</v>
      </c>
      <c r="E7" s="21"/>
      <c r="F7" s="22" t="str">
        <f t="shared" si="0"/>
        <v>Lymantria umbrosa</v>
      </c>
      <c r="G7" s="23"/>
      <c r="H7" s="24"/>
      <c r="I7" s="25" t="s">
        <v>37</v>
      </c>
      <c r="J7" s="26" t="s">
        <v>38</v>
      </c>
      <c r="K7" s="26" t="s">
        <v>37</v>
      </c>
      <c r="L7" s="60" t="str">
        <f t="shared" ref="L7:L15" si="1">IF(AND(I7="Y",J7="Y",K7="N"),"Lymantria dispar dispar homozygous FS1-A",IF(AND(I7="Y",J7="N",K7="Y"),"Lymantria dispar dispar homozygous FS1-N",IF(AND(I7="Y",J7="Y",K7="Y"),"Lymantria dispar dispar heterozygous FS1-NA",IF(AND(I7="N"),"Not Lymantria dispar dispar"))))</f>
        <v>Lymantria dispar dispar homozygous FS1-N</v>
      </c>
      <c r="N7" s="27"/>
      <c r="O7" s="20" t="s">
        <v>38</v>
      </c>
      <c r="P7" s="20" t="s">
        <v>38</v>
      </c>
      <c r="Q7" s="21" t="s">
        <v>38</v>
      </c>
      <c r="R7" s="21" t="s">
        <v>37</v>
      </c>
      <c r="S7" s="21" t="s">
        <v>38</v>
      </c>
      <c r="T7" s="23" t="str">
        <f t="shared" ref="T7:T12" si="2">IF(AND(O7="Y",P7="N",Q7="N",S7="N",R7="N"),"Lymantria monacha",IF(AND(O7="N",P7="Y",Q7="N",S7="N",R7="N"),"Lymantria fumida", IF(AND(O7="N",P7="N",Q7="Y",S7="N",R7="N"),"Lymantria mathura", IF(AND(O7="N",P7="N",Q7="N",S7="Y",R7="N"),"Lymantria lucescens", IF(AND(O7="N",P7="N",Q7="N",S7="N",R7="Y"),"Lymantria xylina", IF(AND(O7="N",P7="N",Q7="N",S7="N",R7="N"),"NTLS"))))))</f>
        <v>Lymantria xylina</v>
      </c>
    </row>
    <row r="8" spans="1:20" x14ac:dyDescent="0.25">
      <c r="A8" s="19"/>
      <c r="B8" s="20" t="s">
        <v>38</v>
      </c>
      <c r="C8" s="20" t="s">
        <v>37</v>
      </c>
      <c r="D8" s="21" t="s">
        <v>37</v>
      </c>
      <c r="E8" s="21" t="s">
        <v>37</v>
      </c>
      <c r="F8" s="22" t="str">
        <f t="shared" si="0"/>
        <v>Lymantria dispar asiatica</v>
      </c>
      <c r="G8" s="23"/>
      <c r="H8" s="24"/>
      <c r="I8" s="25" t="s">
        <v>37</v>
      </c>
      <c r="J8" s="26" t="s">
        <v>37</v>
      </c>
      <c r="K8" s="26" t="s">
        <v>37</v>
      </c>
      <c r="L8" s="60" t="str">
        <f t="shared" si="1"/>
        <v>Lymantria dispar dispar heterozygous FS1-NA</v>
      </c>
      <c r="N8" s="27"/>
      <c r="O8" s="20" t="s">
        <v>38</v>
      </c>
      <c r="P8" s="20" t="s">
        <v>37</v>
      </c>
      <c r="Q8" s="21" t="s">
        <v>38</v>
      </c>
      <c r="R8" s="21" t="s">
        <v>38</v>
      </c>
      <c r="S8" s="21" t="s">
        <v>38</v>
      </c>
      <c r="T8" s="23" t="str">
        <f t="shared" si="2"/>
        <v>Lymantria fumida</v>
      </c>
    </row>
    <row r="9" spans="1:20" x14ac:dyDescent="0.25">
      <c r="A9" s="19"/>
      <c r="B9" s="20" t="s">
        <v>38</v>
      </c>
      <c r="C9" s="20" t="s">
        <v>37</v>
      </c>
      <c r="D9" s="21" t="s">
        <v>37</v>
      </c>
      <c r="E9" s="21" t="s">
        <v>38</v>
      </c>
      <c r="F9" s="22" t="str">
        <f t="shared" si="0"/>
        <v>Lymantria dispar japonica</v>
      </c>
      <c r="G9" s="23"/>
      <c r="H9" s="28"/>
      <c r="I9" s="11" t="s">
        <v>38</v>
      </c>
      <c r="J9" s="12"/>
      <c r="K9" s="12"/>
      <c r="L9" s="60" t="str">
        <f t="shared" si="1"/>
        <v>Not Lymantria dispar dispar</v>
      </c>
      <c r="N9" s="19"/>
      <c r="O9" s="20"/>
      <c r="P9" s="20"/>
      <c r="Q9" s="21"/>
      <c r="R9" s="21"/>
      <c r="S9" s="21"/>
      <c r="T9" s="23" t="b">
        <f t="shared" si="2"/>
        <v>0</v>
      </c>
    </row>
    <row r="10" spans="1:20" x14ac:dyDescent="0.25">
      <c r="A10" s="19"/>
      <c r="B10" s="20" t="s">
        <v>38</v>
      </c>
      <c r="C10" s="20" t="s">
        <v>38</v>
      </c>
      <c r="D10" s="21"/>
      <c r="E10" s="21"/>
      <c r="F10" s="22" t="str">
        <f t="shared" si="0"/>
        <v>Not AGM complex</v>
      </c>
      <c r="G10" s="29"/>
      <c r="H10" s="30"/>
      <c r="I10" s="31"/>
      <c r="J10" s="12"/>
      <c r="K10" s="12"/>
      <c r="L10" s="60" t="b">
        <f t="shared" si="1"/>
        <v>0</v>
      </c>
      <c r="N10" s="27"/>
      <c r="O10" s="20"/>
      <c r="P10" s="20"/>
      <c r="Q10" s="21"/>
      <c r="R10" s="21"/>
      <c r="S10" s="21"/>
      <c r="T10" s="23" t="b">
        <f t="shared" si="2"/>
        <v>0</v>
      </c>
    </row>
    <row r="11" spans="1:20" x14ac:dyDescent="0.25">
      <c r="A11" s="19"/>
      <c r="B11" s="32" t="s">
        <v>38</v>
      </c>
      <c r="C11" s="32" t="s">
        <v>38</v>
      </c>
      <c r="D11" s="33"/>
      <c r="E11" s="33"/>
      <c r="F11" s="22" t="str">
        <f t="shared" si="0"/>
        <v>Not AGM complex</v>
      </c>
      <c r="H11" s="8"/>
      <c r="I11" s="11"/>
      <c r="J11" s="12"/>
      <c r="K11" s="12"/>
      <c r="L11" s="60" t="b">
        <f t="shared" si="1"/>
        <v>0</v>
      </c>
      <c r="N11" s="5"/>
      <c r="O11" s="20"/>
      <c r="P11" s="20"/>
      <c r="Q11" s="21"/>
      <c r="R11" s="21"/>
      <c r="S11" s="21"/>
      <c r="T11" s="23" t="b">
        <f t="shared" si="2"/>
        <v>0</v>
      </c>
    </row>
    <row r="12" spans="1:20" ht="15.75" thickBot="1" x14ac:dyDescent="0.3">
      <c r="A12" s="19"/>
      <c r="B12" s="32" t="s">
        <v>38</v>
      </c>
      <c r="C12" s="32" t="s">
        <v>38</v>
      </c>
      <c r="D12" s="33"/>
      <c r="E12" s="33"/>
      <c r="F12" s="22" t="str">
        <f t="shared" si="0"/>
        <v>Not AGM complex</v>
      </c>
      <c r="H12" s="8"/>
      <c r="I12" s="11"/>
      <c r="J12" s="12"/>
      <c r="K12" s="12"/>
      <c r="L12" s="60" t="b">
        <f t="shared" si="1"/>
        <v>0</v>
      </c>
      <c r="N12" s="34"/>
      <c r="O12" s="44"/>
      <c r="P12" s="44"/>
      <c r="Q12" s="35"/>
      <c r="R12" s="35"/>
      <c r="S12" s="35"/>
      <c r="T12" s="54" t="b">
        <f t="shared" si="2"/>
        <v>0</v>
      </c>
    </row>
    <row r="13" spans="1:20" ht="15.75" thickTop="1" x14ac:dyDescent="0.25">
      <c r="B13" s="32" t="s">
        <v>38</v>
      </c>
      <c r="C13" s="32" t="s">
        <v>38</v>
      </c>
      <c r="D13" s="33"/>
      <c r="E13" s="33"/>
      <c r="F13" s="22" t="str">
        <f t="shared" si="0"/>
        <v>Not AGM complex</v>
      </c>
      <c r="H13" s="8"/>
      <c r="I13" s="11"/>
      <c r="J13" s="12"/>
      <c r="K13" s="12"/>
      <c r="L13" s="60" t="b">
        <f t="shared" si="1"/>
        <v>0</v>
      </c>
      <c r="N13" s="5"/>
      <c r="O13" s="36"/>
      <c r="P13" s="36"/>
      <c r="Q13" s="36"/>
      <c r="R13" s="36"/>
      <c r="S13" s="36"/>
      <c r="T13" s="37"/>
    </row>
    <row r="14" spans="1:20" x14ac:dyDescent="0.25">
      <c r="B14" s="38"/>
      <c r="C14" s="38"/>
      <c r="D14" s="39"/>
      <c r="E14" s="39"/>
      <c r="F14" s="22" t="b">
        <f t="shared" si="0"/>
        <v>0</v>
      </c>
      <c r="H14" s="8"/>
      <c r="I14" s="11"/>
      <c r="J14" s="12"/>
      <c r="K14" s="12"/>
      <c r="L14" s="60" t="b">
        <f t="shared" si="1"/>
        <v>0</v>
      </c>
      <c r="N14" s="5"/>
      <c r="O14" s="5"/>
      <c r="P14" s="5"/>
      <c r="Q14" s="5"/>
      <c r="R14" s="5"/>
      <c r="S14" s="5"/>
      <c r="T14" s="6"/>
    </row>
    <row r="15" spans="1:20" ht="15.75" thickBot="1" x14ac:dyDescent="0.3">
      <c r="B15" s="38"/>
      <c r="C15" s="38"/>
      <c r="D15" s="39"/>
      <c r="E15" s="39"/>
      <c r="F15" s="22" t="b">
        <f t="shared" si="0"/>
        <v>0</v>
      </c>
      <c r="H15" s="40"/>
      <c r="I15" s="41"/>
      <c r="J15" s="42"/>
      <c r="K15" s="42"/>
      <c r="L15" s="61" t="b">
        <f t="shared" si="1"/>
        <v>0</v>
      </c>
      <c r="N15" s="5"/>
      <c r="O15" s="5"/>
      <c r="P15" s="5"/>
      <c r="Q15" s="5"/>
      <c r="R15" s="5"/>
      <c r="S15" s="5"/>
      <c r="T15" s="6"/>
    </row>
    <row r="16" spans="1:20" ht="15.75" thickTop="1" x14ac:dyDescent="0.25">
      <c r="B16" s="38"/>
      <c r="C16" s="38"/>
      <c r="D16" s="39"/>
      <c r="E16" s="39"/>
      <c r="F16" s="22" t="b">
        <f t="shared" si="0"/>
        <v>0</v>
      </c>
      <c r="H16" s="30"/>
      <c r="I16" s="36"/>
      <c r="J16" s="36"/>
      <c r="K16" s="36"/>
      <c r="L16" s="36"/>
      <c r="N16" s="43" t="s">
        <v>15</v>
      </c>
      <c r="O16" s="5"/>
      <c r="P16" s="5"/>
      <c r="Q16" s="5"/>
      <c r="R16" s="5"/>
      <c r="S16" s="5"/>
      <c r="T16" s="6"/>
    </row>
    <row r="17" spans="1:20" x14ac:dyDescent="0.25">
      <c r="B17" s="38"/>
      <c r="C17" s="38"/>
      <c r="D17" s="39"/>
      <c r="E17" s="39"/>
      <c r="F17" s="22" t="b">
        <f t="shared" si="0"/>
        <v>0</v>
      </c>
      <c r="N17" t="s">
        <v>16</v>
      </c>
      <c r="O17" s="5"/>
      <c r="P17" s="5"/>
      <c r="Q17" s="5"/>
      <c r="R17" s="5"/>
      <c r="S17" s="5"/>
      <c r="T17" s="6"/>
    </row>
    <row r="18" spans="1:20" x14ac:dyDescent="0.25">
      <c r="B18" s="38"/>
      <c r="C18" s="38"/>
      <c r="D18" s="39"/>
      <c r="E18" s="39"/>
      <c r="F18" s="22" t="b">
        <f t="shared" si="0"/>
        <v>0</v>
      </c>
      <c r="N18" t="s">
        <v>17</v>
      </c>
      <c r="O18" s="5"/>
      <c r="P18" s="5"/>
      <c r="Q18" s="5"/>
      <c r="R18" s="5"/>
      <c r="S18" s="5"/>
      <c r="T18" s="6"/>
    </row>
    <row r="19" spans="1:20" x14ac:dyDescent="0.25">
      <c r="B19" s="38"/>
      <c r="C19" s="38"/>
      <c r="D19" s="39"/>
      <c r="E19" s="39"/>
      <c r="F19" s="22" t="b">
        <f t="shared" si="0"/>
        <v>0</v>
      </c>
      <c r="H19" s="43" t="s">
        <v>18</v>
      </c>
    </row>
    <row r="20" spans="1:20" ht="15.75" thickBot="1" x14ac:dyDescent="0.3">
      <c r="A20" s="34"/>
      <c r="B20" s="44"/>
      <c r="C20" s="44"/>
      <c r="D20" s="35"/>
      <c r="E20" s="35"/>
      <c r="F20" s="45" t="b">
        <f t="shared" si="0"/>
        <v>0</v>
      </c>
      <c r="H20" s="46" t="s">
        <v>39</v>
      </c>
    </row>
    <row r="21" spans="1:20" ht="15.75" thickTop="1" x14ac:dyDescent="0.25">
      <c r="B21" s="36"/>
      <c r="C21" s="36"/>
      <c r="D21" s="36"/>
      <c r="E21" s="36"/>
      <c r="F21" s="28"/>
      <c r="H21" t="s">
        <v>40</v>
      </c>
    </row>
    <row r="22" spans="1:20" x14ac:dyDescent="0.25">
      <c r="H22" s="47" t="s">
        <v>41</v>
      </c>
    </row>
    <row r="23" spans="1:20" ht="15.75" x14ac:dyDescent="0.25">
      <c r="A23" s="48" t="s">
        <v>19</v>
      </c>
      <c r="B23" s="49"/>
      <c r="C23" s="49"/>
      <c r="D23" s="49"/>
      <c r="E23" s="49"/>
      <c r="F23" s="49"/>
      <c r="G23" s="50"/>
    </row>
    <row r="24" spans="1:20" ht="15.75" x14ac:dyDescent="0.25">
      <c r="A24" s="51" t="s">
        <v>20</v>
      </c>
      <c r="B24" s="49"/>
      <c r="C24" s="49"/>
      <c r="D24" s="49"/>
      <c r="E24" s="49"/>
      <c r="F24" s="49"/>
      <c r="G24" s="50"/>
    </row>
    <row r="25" spans="1:20" ht="15.75" x14ac:dyDescent="0.25">
      <c r="A25" s="52" t="s">
        <v>21</v>
      </c>
      <c r="B25" s="49"/>
      <c r="C25" s="49"/>
      <c r="D25" s="49"/>
      <c r="E25" s="49"/>
      <c r="F25" s="49"/>
      <c r="G25" s="50"/>
    </row>
    <row r="27" spans="1:20" x14ac:dyDescent="0.25">
      <c r="F27" s="5"/>
    </row>
    <row r="31" spans="1:20" x14ac:dyDescent="0.25">
      <c r="F31" s="23"/>
    </row>
    <row r="34" spans="6:6" x14ac:dyDescent="0.25">
      <c r="F34" s="22"/>
    </row>
  </sheetData>
  <pageMargins left="0.7" right="0.7" top="0.75" bottom="0.75" header="0.3" footer="0.3"/>
  <pageSetup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workbookViewId="0">
      <selection activeCell="M28" sqref="M28"/>
    </sheetView>
  </sheetViews>
  <sheetFormatPr baseColWidth="10" defaultColWidth="9.140625" defaultRowHeight="15" x14ac:dyDescent="0.25"/>
  <cols>
    <col min="1" max="1" width="12.7109375" style="36" customWidth="1"/>
    <col min="2" max="5" width="15.7109375" style="5" customWidth="1"/>
    <col min="6" max="6" width="30.7109375" style="8" customWidth="1"/>
    <col min="7" max="8" width="15.7109375" style="6" customWidth="1"/>
    <col min="9" max="9" width="15.7109375" style="5" customWidth="1"/>
    <col min="10" max="11" width="20.7109375" style="5" customWidth="1"/>
    <col min="12" max="12" width="45.7109375" style="5" customWidth="1"/>
    <col min="13" max="13" width="15.7109375" style="5" customWidth="1"/>
    <col min="14" max="19" width="15.7109375" customWidth="1"/>
    <col min="20" max="20" width="25.7109375" style="5" customWidth="1"/>
  </cols>
  <sheetData>
    <row r="1" spans="1:20" x14ac:dyDescent="0.25">
      <c r="A1" s="1" t="s">
        <v>0</v>
      </c>
      <c r="B1" s="2"/>
      <c r="C1" s="2"/>
      <c r="D1" s="2"/>
      <c r="E1" s="2"/>
      <c r="F1" s="3"/>
      <c r="G1" s="4"/>
      <c r="H1" s="4"/>
      <c r="I1" s="2"/>
      <c r="J1" s="2"/>
      <c r="K1" s="2"/>
      <c r="L1" s="2"/>
    </row>
    <row r="2" spans="1:20" x14ac:dyDescent="0.25">
      <c r="A2" s="7" t="s">
        <v>1</v>
      </c>
      <c r="B2" s="2"/>
      <c r="C2" s="2"/>
      <c r="D2" s="2"/>
    </row>
    <row r="3" spans="1:20" x14ac:dyDescent="0.25">
      <c r="A3" s="9"/>
      <c r="C3" s="10"/>
      <c r="D3" s="10"/>
    </row>
    <row r="4" spans="1:20" x14ac:dyDescent="0.25">
      <c r="A4" s="9"/>
      <c r="B4" s="56" t="s">
        <v>22</v>
      </c>
      <c r="C4" s="56" t="s">
        <v>23</v>
      </c>
      <c r="D4" s="57" t="s">
        <v>24</v>
      </c>
      <c r="E4" s="57" t="s">
        <v>25</v>
      </c>
      <c r="I4" s="58" t="s">
        <v>26</v>
      </c>
      <c r="J4" s="59" t="s">
        <v>27</v>
      </c>
      <c r="K4" s="59" t="s">
        <v>28</v>
      </c>
      <c r="N4" s="5"/>
      <c r="O4" s="56" t="s">
        <v>29</v>
      </c>
      <c r="P4" s="56" t="s">
        <v>30</v>
      </c>
      <c r="Q4" s="57" t="s">
        <v>31</v>
      </c>
      <c r="R4" s="57" t="s">
        <v>32</v>
      </c>
      <c r="S4" s="57" t="s">
        <v>33</v>
      </c>
      <c r="T4" s="6"/>
    </row>
    <row r="5" spans="1:20" s="18" customFormat="1" ht="30.75" thickBot="1" x14ac:dyDescent="0.3">
      <c r="A5" s="13" t="s">
        <v>2</v>
      </c>
      <c r="B5" s="14" t="s">
        <v>35</v>
      </c>
      <c r="C5" s="14" t="s">
        <v>3</v>
      </c>
      <c r="D5" s="15" t="s">
        <v>4</v>
      </c>
      <c r="E5" s="15" t="s">
        <v>5</v>
      </c>
      <c r="F5" s="13" t="s">
        <v>6</v>
      </c>
      <c r="G5" s="16"/>
      <c r="H5" s="13" t="s">
        <v>2</v>
      </c>
      <c r="I5" s="17" t="s">
        <v>7</v>
      </c>
      <c r="J5" s="55" t="s">
        <v>34</v>
      </c>
      <c r="K5" s="55" t="s">
        <v>36</v>
      </c>
      <c r="L5" s="13" t="s">
        <v>8</v>
      </c>
      <c r="M5" s="16"/>
      <c r="N5" s="13" t="s">
        <v>2</v>
      </c>
      <c r="O5" s="53" t="s">
        <v>9</v>
      </c>
      <c r="P5" s="53" t="s">
        <v>10</v>
      </c>
      <c r="Q5" s="15" t="s">
        <v>11</v>
      </c>
      <c r="R5" s="15" t="s">
        <v>12</v>
      </c>
      <c r="S5" s="15" t="s">
        <v>13</v>
      </c>
      <c r="T5" s="13" t="s">
        <v>14</v>
      </c>
    </row>
    <row r="6" spans="1:20" ht="15.75" thickTop="1" x14ac:dyDescent="0.25">
      <c r="A6" s="19"/>
      <c r="B6" s="20"/>
      <c r="C6" s="20"/>
      <c r="D6" s="21"/>
      <c r="E6" s="21"/>
      <c r="F6" s="22" t="b">
        <f t="shared" ref="F6:F20" si="0">IF(AND(C6="Y",D6="Y",E6="Y",B6="N"),"Lymantria dispar asiatica",IF(AND(C6="Y",D6="Y",E6="N",B6="N"),"Lymantria dispar japonica", IF(AND(C6="Y",D6="N",B6="N"),"Lymantria umbrosa",IF(AND(C6="N",B6="Y"),"Lymantria albescens/postalba",IF(AND(C6="N",B6="N"),"Not AGM complex")))))</f>
        <v>0</v>
      </c>
      <c r="G6" s="23"/>
      <c r="H6" s="24"/>
      <c r="I6" s="25"/>
      <c r="J6" s="26"/>
      <c r="K6" s="26"/>
      <c r="L6" s="60" t="b">
        <f>IF(AND(I6="Y",J6="Y",K6="N"),"Lymantria dispar dispar homozygous FS1-A",IF(AND(I6="Y",J6="N",K6="Y"),"Lymantria dispar dispar homozygous FS1-N",IF(AND(I6="Y",J6="Y",K6="Y"),"Lymantria dispar dispar heterozygous FS1-NA",IF(AND(I6="N"),"Not Lymantria dispar dispar"))))</f>
        <v>0</v>
      </c>
      <c r="N6" s="27"/>
      <c r="O6" s="20"/>
      <c r="P6" s="20"/>
      <c r="Q6" s="21"/>
      <c r="R6" s="21"/>
      <c r="S6" s="21"/>
      <c r="T6" s="23" t="b">
        <f>IF(AND(O6="Y",P6="N",Q6="N",S6="N",R6="N"),"Lymantria monacha",IF(AND(O6="N",P6="Y",Q6="N",S6="N",R6="N"),"Lymantria fumida", IF(AND(O6="N",P6="N",Q6="Y",S6="N",R6="N"),"Lymantria mathura", IF(AND(O6="N",P6="N",Q6="N",S6="Y",R6="N"),"Lymantria lucescens", IF(AND(O6="N",P6="N",Q6="N",S6="N",R6="Y"),"Lymantria xylina", IF(AND(O6="N",P6="N",Q6="N",S6="N",R6="N"),"NTLS"))))))</f>
        <v>0</v>
      </c>
    </row>
    <row r="7" spans="1:20" x14ac:dyDescent="0.25">
      <c r="A7" s="19"/>
      <c r="B7" s="20"/>
      <c r="C7" s="20"/>
      <c r="D7" s="21"/>
      <c r="E7" s="21"/>
      <c r="F7" s="22" t="b">
        <f t="shared" si="0"/>
        <v>0</v>
      </c>
      <c r="G7" s="23"/>
      <c r="H7" s="24"/>
      <c r="I7" s="25"/>
      <c r="J7" s="26"/>
      <c r="K7" s="26"/>
      <c r="L7" s="60" t="b">
        <f t="shared" ref="L7:L15" si="1">IF(AND(I7="Y",J7="Y",K7="N"),"Lymantria dispar dispar homozygous FS1-A",IF(AND(I7="Y",J7="N",K7="Y"),"Lymantria dispar dispar homozygous FS1-N",IF(AND(I7="Y",J7="Y",K7="Y"),"Lymantria dispar dispar heterozygous FS1-NA",IF(AND(I7="N"),"Not Lymantria dispar dispar"))))</f>
        <v>0</v>
      </c>
      <c r="N7" s="27"/>
      <c r="O7" s="20"/>
      <c r="P7" s="20"/>
      <c r="Q7" s="21"/>
      <c r="R7" s="21"/>
      <c r="S7" s="21"/>
      <c r="T7" s="23" t="b">
        <f t="shared" ref="T7:T12" si="2">IF(AND(O7="Y",P7="N",Q7="N",S7="N",R7="N"),"Lymantria monacha",IF(AND(O7="N",P7="Y",Q7="N",S7="N",R7="N"),"Lymantria fumida", IF(AND(O7="N",P7="N",Q7="Y",S7="N",R7="N"),"Lymantria mathura", IF(AND(O7="N",P7="N",Q7="N",S7="Y",R7="N"),"Lymantria lucescens", IF(AND(O7="N",P7="N",Q7="N",S7="N",R7="Y"),"Lymantria xylina", IF(AND(O7="N",P7="N",Q7="N",S7="N",R7="N"),"NTLS"))))))</f>
        <v>0</v>
      </c>
    </row>
    <row r="8" spans="1:20" x14ac:dyDescent="0.25">
      <c r="A8" s="19"/>
      <c r="B8" s="20"/>
      <c r="C8" s="20"/>
      <c r="D8" s="21"/>
      <c r="E8" s="21"/>
      <c r="F8" s="22" t="b">
        <f t="shared" si="0"/>
        <v>0</v>
      </c>
      <c r="G8" s="23"/>
      <c r="H8" s="24"/>
      <c r="I8" s="25"/>
      <c r="J8" s="26"/>
      <c r="K8" s="26"/>
      <c r="L8" s="60" t="b">
        <f t="shared" si="1"/>
        <v>0</v>
      </c>
      <c r="N8" s="27"/>
      <c r="O8" s="20"/>
      <c r="P8" s="20"/>
      <c r="Q8" s="21"/>
      <c r="R8" s="21"/>
      <c r="S8" s="21"/>
      <c r="T8" s="23" t="b">
        <f t="shared" si="2"/>
        <v>0</v>
      </c>
    </row>
    <row r="9" spans="1:20" x14ac:dyDescent="0.25">
      <c r="A9" s="19"/>
      <c r="B9" s="20"/>
      <c r="C9" s="20"/>
      <c r="D9" s="21"/>
      <c r="E9" s="21"/>
      <c r="F9" s="22" t="b">
        <f t="shared" si="0"/>
        <v>0</v>
      </c>
      <c r="G9" s="23"/>
      <c r="H9" s="28"/>
      <c r="I9" s="11"/>
      <c r="J9" s="12"/>
      <c r="K9" s="12"/>
      <c r="L9" s="60" t="b">
        <f t="shared" si="1"/>
        <v>0</v>
      </c>
      <c r="N9" s="19"/>
      <c r="O9" s="20"/>
      <c r="P9" s="20"/>
      <c r="Q9" s="21"/>
      <c r="R9" s="21"/>
      <c r="S9" s="21"/>
      <c r="T9" s="23" t="b">
        <f t="shared" si="2"/>
        <v>0</v>
      </c>
    </row>
    <row r="10" spans="1:20" x14ac:dyDescent="0.25">
      <c r="A10" s="19"/>
      <c r="B10" s="20"/>
      <c r="C10" s="20"/>
      <c r="D10" s="21"/>
      <c r="E10" s="21"/>
      <c r="F10" s="22" t="b">
        <f t="shared" si="0"/>
        <v>0</v>
      </c>
      <c r="G10" s="29"/>
      <c r="H10" s="30"/>
      <c r="I10" s="31"/>
      <c r="J10" s="12"/>
      <c r="K10" s="12"/>
      <c r="L10" s="60" t="b">
        <f t="shared" si="1"/>
        <v>0</v>
      </c>
      <c r="N10" s="27"/>
      <c r="O10" s="20"/>
      <c r="P10" s="20"/>
      <c r="Q10" s="21"/>
      <c r="R10" s="21"/>
      <c r="S10" s="21"/>
      <c r="T10" s="23" t="b">
        <f t="shared" si="2"/>
        <v>0</v>
      </c>
    </row>
    <row r="11" spans="1:20" x14ac:dyDescent="0.25">
      <c r="A11" s="19"/>
      <c r="B11" s="32"/>
      <c r="C11" s="32"/>
      <c r="D11" s="33"/>
      <c r="E11" s="33"/>
      <c r="F11" s="22" t="b">
        <f t="shared" si="0"/>
        <v>0</v>
      </c>
      <c r="H11" s="8"/>
      <c r="I11" s="11"/>
      <c r="J11" s="12"/>
      <c r="K11" s="12"/>
      <c r="L11" s="60" t="b">
        <f t="shared" si="1"/>
        <v>0</v>
      </c>
      <c r="N11" s="5"/>
      <c r="O11" s="20"/>
      <c r="P11" s="20"/>
      <c r="Q11" s="21"/>
      <c r="R11" s="21"/>
      <c r="S11" s="21"/>
      <c r="T11" s="23" t="b">
        <f t="shared" si="2"/>
        <v>0</v>
      </c>
    </row>
    <row r="12" spans="1:20" ht="15.75" thickBot="1" x14ac:dyDescent="0.3">
      <c r="A12" s="19"/>
      <c r="B12" s="32"/>
      <c r="C12" s="32"/>
      <c r="D12" s="33"/>
      <c r="E12" s="33"/>
      <c r="F12" s="22" t="b">
        <f t="shared" si="0"/>
        <v>0</v>
      </c>
      <c r="H12" s="8"/>
      <c r="I12" s="11"/>
      <c r="J12" s="12"/>
      <c r="K12" s="12"/>
      <c r="L12" s="60" t="b">
        <f t="shared" si="1"/>
        <v>0</v>
      </c>
      <c r="N12" s="34"/>
      <c r="O12" s="44"/>
      <c r="P12" s="44"/>
      <c r="Q12" s="35"/>
      <c r="R12" s="35"/>
      <c r="S12" s="35"/>
      <c r="T12" s="54" t="b">
        <f t="shared" si="2"/>
        <v>0</v>
      </c>
    </row>
    <row r="13" spans="1:20" ht="15.75" thickTop="1" x14ac:dyDescent="0.25">
      <c r="B13" s="32"/>
      <c r="C13" s="32"/>
      <c r="D13" s="33"/>
      <c r="E13" s="33"/>
      <c r="F13" s="22" t="b">
        <f t="shared" si="0"/>
        <v>0</v>
      </c>
      <c r="H13" s="8"/>
      <c r="I13" s="11"/>
      <c r="J13" s="12"/>
      <c r="K13" s="12"/>
      <c r="L13" s="60" t="b">
        <f t="shared" si="1"/>
        <v>0</v>
      </c>
      <c r="N13" s="5"/>
      <c r="O13" s="36"/>
      <c r="P13" s="36"/>
      <c r="Q13" s="36"/>
      <c r="R13" s="36"/>
      <c r="S13" s="36"/>
      <c r="T13" s="37"/>
    </row>
    <row r="14" spans="1:20" x14ac:dyDescent="0.25">
      <c r="B14" s="38"/>
      <c r="C14" s="38"/>
      <c r="D14" s="39"/>
      <c r="E14" s="39"/>
      <c r="F14" s="22" t="b">
        <f t="shared" si="0"/>
        <v>0</v>
      </c>
      <c r="H14" s="8"/>
      <c r="I14" s="11"/>
      <c r="J14" s="12"/>
      <c r="K14" s="12"/>
      <c r="L14" s="60" t="b">
        <f t="shared" si="1"/>
        <v>0</v>
      </c>
      <c r="N14" s="5"/>
      <c r="O14" s="5"/>
      <c r="P14" s="5"/>
      <c r="Q14" s="5"/>
      <c r="R14" s="5"/>
      <c r="S14" s="5"/>
      <c r="T14" s="6"/>
    </row>
    <row r="15" spans="1:20" ht="15.75" thickBot="1" x14ac:dyDescent="0.3">
      <c r="B15" s="38"/>
      <c r="C15" s="38"/>
      <c r="D15" s="39"/>
      <c r="E15" s="39"/>
      <c r="F15" s="22" t="b">
        <f t="shared" si="0"/>
        <v>0</v>
      </c>
      <c r="H15" s="40"/>
      <c r="I15" s="41"/>
      <c r="J15" s="42"/>
      <c r="K15" s="42"/>
      <c r="L15" s="61" t="b">
        <f t="shared" si="1"/>
        <v>0</v>
      </c>
      <c r="N15" s="5"/>
      <c r="O15" s="5"/>
      <c r="P15" s="5"/>
      <c r="Q15" s="5"/>
      <c r="R15" s="5"/>
      <c r="S15" s="5"/>
      <c r="T15" s="6"/>
    </row>
    <row r="16" spans="1:20" ht="15.75" thickTop="1" x14ac:dyDescent="0.25">
      <c r="B16" s="38"/>
      <c r="C16" s="38"/>
      <c r="D16" s="39"/>
      <c r="E16" s="39"/>
      <c r="F16" s="22" t="b">
        <f t="shared" si="0"/>
        <v>0</v>
      </c>
      <c r="H16" s="30"/>
      <c r="I16" s="36"/>
      <c r="J16" s="36"/>
      <c r="K16" s="36"/>
      <c r="L16" s="36"/>
      <c r="N16" s="43" t="s">
        <v>15</v>
      </c>
      <c r="O16" s="5"/>
      <c r="P16" s="5"/>
      <c r="Q16" s="5"/>
      <c r="R16" s="5"/>
      <c r="S16" s="5"/>
      <c r="T16" s="6"/>
    </row>
    <row r="17" spans="1:20" x14ac:dyDescent="0.25">
      <c r="B17" s="38"/>
      <c r="C17" s="38"/>
      <c r="D17" s="39"/>
      <c r="E17" s="39"/>
      <c r="F17" s="22" t="b">
        <f t="shared" si="0"/>
        <v>0</v>
      </c>
      <c r="N17" t="s">
        <v>16</v>
      </c>
      <c r="O17" s="5"/>
      <c r="P17" s="5"/>
      <c r="Q17" s="5"/>
      <c r="R17" s="5"/>
      <c r="S17" s="5"/>
      <c r="T17" s="6"/>
    </row>
    <row r="18" spans="1:20" x14ac:dyDescent="0.25">
      <c r="B18" s="38"/>
      <c r="C18" s="38"/>
      <c r="D18" s="39"/>
      <c r="E18" s="39"/>
      <c r="F18" s="22" t="b">
        <f t="shared" si="0"/>
        <v>0</v>
      </c>
      <c r="N18" t="s">
        <v>43</v>
      </c>
      <c r="O18" s="5"/>
      <c r="P18" s="5"/>
      <c r="Q18" s="5"/>
      <c r="R18" s="5"/>
      <c r="S18" s="5"/>
      <c r="T18" s="6"/>
    </row>
    <row r="19" spans="1:20" x14ac:dyDescent="0.25">
      <c r="B19" s="38"/>
      <c r="C19" s="38"/>
      <c r="D19" s="39"/>
      <c r="E19" s="39"/>
      <c r="F19" s="22" t="b">
        <f t="shared" si="0"/>
        <v>0</v>
      </c>
      <c r="H19" s="43" t="s">
        <v>18</v>
      </c>
    </row>
    <row r="20" spans="1:20" ht="15.75" thickBot="1" x14ac:dyDescent="0.3">
      <c r="A20" s="34"/>
      <c r="B20" s="44"/>
      <c r="C20" s="44"/>
      <c r="D20" s="35"/>
      <c r="E20" s="35"/>
      <c r="F20" s="45" t="b">
        <f t="shared" si="0"/>
        <v>0</v>
      </c>
      <c r="H20" s="46" t="s">
        <v>42</v>
      </c>
    </row>
    <row r="21" spans="1:20" ht="15.75" thickTop="1" x14ac:dyDescent="0.25">
      <c r="B21" s="36"/>
      <c r="C21" s="36"/>
      <c r="D21" s="36"/>
      <c r="E21" s="36"/>
      <c r="F21" s="28"/>
      <c r="H21" t="s">
        <v>40</v>
      </c>
    </row>
    <row r="22" spans="1:20" x14ac:dyDescent="0.25">
      <c r="H22" s="47" t="s">
        <v>41</v>
      </c>
    </row>
    <row r="23" spans="1:20" ht="15.75" x14ac:dyDescent="0.25">
      <c r="A23" s="48" t="s">
        <v>19</v>
      </c>
      <c r="B23" s="49"/>
      <c r="C23" s="49"/>
      <c r="D23" s="49"/>
      <c r="E23" s="49"/>
      <c r="F23" s="49"/>
      <c r="G23" s="50"/>
    </row>
    <row r="24" spans="1:20" ht="15.75" x14ac:dyDescent="0.25">
      <c r="A24" s="51" t="s">
        <v>20</v>
      </c>
      <c r="B24" s="49"/>
      <c r="C24" s="49"/>
      <c r="D24" s="49"/>
      <c r="E24" s="49"/>
      <c r="F24" s="49"/>
      <c r="G24" s="50"/>
    </row>
    <row r="25" spans="1:20" ht="15.75" x14ac:dyDescent="0.25">
      <c r="A25" s="52" t="s">
        <v>21</v>
      </c>
      <c r="B25" s="49"/>
      <c r="C25" s="49"/>
      <c r="D25" s="49"/>
      <c r="E25" s="49"/>
      <c r="F25" s="49"/>
      <c r="G25" s="50"/>
    </row>
    <row r="27" spans="1:20" x14ac:dyDescent="0.25">
      <c r="F27" s="5"/>
    </row>
    <row r="31" spans="1:20" x14ac:dyDescent="0.25">
      <c r="F31" s="23"/>
    </row>
    <row r="34" spans="6:6" x14ac:dyDescent="0.25">
      <c r="F34" s="22"/>
    </row>
  </sheetData>
  <pageMargins left="0.7" right="0.7" top="0.75" bottom="0.75" header="0.3" footer="0.3"/>
  <pageSetup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Species ID tool with examples</vt:lpstr>
      <vt:lpstr>Species ID tool blank template</vt:lpstr>
      <vt:lpstr>'Species ID tool blank template'!OLE_LINK1</vt:lpstr>
      <vt:lpstr>'Species ID tool with examples'!OLE_LINK1</vt:lpstr>
    </vt:vector>
  </TitlesOfParts>
  <Company>NRCan / RNCan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Stewart, Donald</dc:creator>
  <cp:lastModifiedBy>Cusson, Michel</cp:lastModifiedBy>
  <dcterms:created xsi:type="dcterms:W3CDTF">2016-04-05T19:26:33Z</dcterms:created>
  <dcterms:modified xsi:type="dcterms:W3CDTF">2016-05-04T14:35:44Z</dcterms:modified>
</cp:coreProperties>
</file>